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Ardita\Desktop\GENERALNO SOBRANIE 22.12.2021\УО\"/>
    </mc:Choice>
  </mc:AlternateContent>
  <xr:revisionPtr revIDLastSave="0" documentId="13_ncr:1_{EC6CFEB1-8731-45F6-A74C-E34133052530}" xr6:coauthVersionLast="47" xr6:coauthVersionMax="47" xr10:uidLastSave="{00000000-0000-0000-0000-000000000000}"/>
  <bookViews>
    <workbookView xWindow="-110" yWindow="-110" windowWidth="19420" windowHeight="10420" tabRatio="899" activeTab="3" xr2:uid="{00000000-000D-0000-FFFF-FFFF00000000}"/>
  </bookViews>
  <sheets>
    <sheet name="Action plan Task 1" sheetId="7" r:id="rId1"/>
    <sheet name="Action plan Task 2" sheetId="10" r:id="rId2"/>
    <sheet name="Action plan Task 3" sheetId="9" r:id="rId3"/>
    <sheet name="Budget Total" sheetId="11"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3" i="10" l="1"/>
  <c r="F6" i="7"/>
  <c r="F8" i="9"/>
  <c r="F7" i="9"/>
  <c r="F9" i="9"/>
  <c r="F5" i="9"/>
  <c r="F20" i="10"/>
  <c r="F9" i="10"/>
  <c r="F6" i="10"/>
  <c r="F20" i="7"/>
  <c r="F23" i="7"/>
  <c r="F11" i="10" l="1"/>
  <c r="F10" i="10"/>
  <c r="F14" i="10" s="1"/>
  <c r="C6" i="11" l="1"/>
  <c r="F12" i="9"/>
  <c r="C8" i="11" s="1"/>
  <c r="F18" i="10"/>
  <c r="F24" i="10" l="1"/>
  <c r="C7" i="11" s="1"/>
  <c r="C9" i="11" s="1"/>
  <c r="D7" i="11" s="1"/>
  <c r="D8" i="11" l="1"/>
  <c r="D6" i="11"/>
  <c r="D9" i="11" l="1"/>
</calcChain>
</file>

<file path=xl/sharedStrings.xml><?xml version="1.0" encoding="utf-8"?>
<sst xmlns="http://schemas.openxmlformats.org/spreadsheetml/2006/main" count="168" uniqueCount="128">
  <si>
    <t>%</t>
  </si>
  <si>
    <t>Активности</t>
  </si>
  <si>
    <t>Одговорно лице</t>
  </si>
  <si>
    <t>Индикатор</t>
  </si>
  <si>
    <t>Временска рамка</t>
  </si>
  <si>
    <t>Потребни средства</t>
  </si>
  <si>
    <t>Вкупно</t>
  </si>
  <si>
    <t>Вкупен буџет за сите активности</t>
  </si>
  <si>
    <t>Сума</t>
  </si>
  <si>
    <t>Стратегиска цел 1</t>
  </si>
  <si>
    <t>Стратегиска цел</t>
  </si>
  <si>
    <t>Стратегиска цел 2</t>
  </si>
  <si>
    <t>ВКУПНО</t>
  </si>
  <si>
    <t xml:space="preserve">Стратегиска цел 1                                                                       ЗАСТАПУВАЊЕ И ЛОБИРАЊЕ
</t>
  </si>
  <si>
    <t>ВКУПНО СТРАТЕГИСКА ЦЕЛ 1</t>
  </si>
  <si>
    <t>ВКУПНО СТРАТЕГИСКА ЦЕЛ 2</t>
  </si>
  <si>
    <t>ВКУПНО ЗА СТРАТЕШКА ЦЕЛ 3</t>
  </si>
  <si>
    <t>Стратегиска цел 3</t>
  </si>
  <si>
    <t>Стратешка  активност</t>
  </si>
  <si>
    <t xml:space="preserve">Стратегиска насока  - Електронски услуги </t>
  </si>
  <si>
    <t xml:space="preserve">Стратегиска насока - ИНФОРМИРАЊЕ </t>
  </si>
  <si>
    <t>Стратегиска цел 2                                  УСЛУГИ</t>
  </si>
  <si>
    <t xml:space="preserve">Стратегиска цел 3:                        ГРАДЕЊЕ И ЗАЈАКНУВАЊЕ НА КАПАЦИТЕТИ </t>
  </si>
  <si>
    <t>1.1.  Ажурирање на „Систематизирани ставови на ЗЕЛС“</t>
  </si>
  <si>
    <t xml:space="preserve">1.1.1.Консултација со општини и тела на ЗЕЛС                                                                      1.1.2.Усвојување од УО                         1.1.3.Доставување до Влада </t>
  </si>
  <si>
    <t>1.2.  Меморандум за соработка со Влада</t>
  </si>
  <si>
    <t>1.2.1. Консултации со членки на ЗЕЛС</t>
  </si>
  <si>
    <t>1.2.2. Консултации со органи и тела на ЗЕЛС</t>
  </si>
  <si>
    <t xml:space="preserve">1.2.3.Усвојување од УО на ЗЕЛС </t>
  </si>
  <si>
    <t xml:space="preserve">УО, ЗТЦ, ЗПП </t>
  </si>
  <si>
    <t xml:space="preserve"> ИД, Мрежа на финансиски работници, УО</t>
  </si>
  <si>
    <t>ЗТЦ, ЗПП, ИД, ЗКК-делегати</t>
  </si>
  <si>
    <t>ИК</t>
  </si>
  <si>
    <t>ИК, УО</t>
  </si>
  <si>
    <t>ИК, Комисии, мрежи, УО</t>
  </si>
  <si>
    <t>ЗТЦ</t>
  </si>
  <si>
    <t>ИД, УО</t>
  </si>
  <si>
    <t>ИК, УО, Комитет на совети</t>
  </si>
  <si>
    <t>тековно</t>
  </si>
  <si>
    <t>мај/јуни и септември</t>
  </si>
  <si>
    <t>Доставен документ до Влада</t>
  </si>
  <si>
    <t>Усвоен текст од УО</t>
  </si>
  <si>
    <t>број на иницирани постапки</t>
  </si>
  <si>
    <t>број на поднесени интервенции</t>
  </si>
  <si>
    <t>број на поддршка</t>
  </si>
  <si>
    <t>број на оставрена соработка</t>
  </si>
  <si>
    <t>број на средби (1 мин.)</t>
  </si>
  <si>
    <t>број на дадена поддршка (мин.5)</t>
  </si>
  <si>
    <t>реализиран мин. 1 состанок</t>
  </si>
  <si>
    <t>Усогласени ставови за нов текст на Методологија</t>
  </si>
  <si>
    <t>интегирање на усогласувања (мин.1)</t>
  </si>
  <si>
    <t>2.1.1 Анализа на системот на даночно работење</t>
  </si>
  <si>
    <t>2.1. Развој на софтверски апликации и подобрување на перфомансите на постојните</t>
  </si>
  <si>
    <t>2.2. Поддршка за системот на електронски услуги и систем на детекција и превенција на мрежни напади</t>
  </si>
  <si>
    <t xml:space="preserve">                                                                 
2.2.1.Интервенции/извештаи/вештачања                                                                            </t>
  </si>
  <si>
    <t xml:space="preserve">2.2.2. ИКТ опремување за административно работење </t>
  </si>
  <si>
    <t xml:space="preserve">2.2.3.  Тековно одржување и надградба на системот за е- градежни дозволи
 </t>
  </si>
  <si>
    <t>2.2.4.  Тековно одржување и надградба на системот за градежно земјиште</t>
  </si>
  <si>
    <t>ЗЕПЕ</t>
  </si>
  <si>
    <t>Дефиниран модел</t>
  </si>
  <si>
    <t>број на интервенции</t>
  </si>
  <si>
    <t>надградба и број на асистенции</t>
  </si>
  <si>
    <t xml:space="preserve">број на надополнувања </t>
  </si>
  <si>
    <t>ЗИР</t>
  </si>
  <si>
    <t>број на доставени информации</t>
  </si>
  <si>
    <t>број на објавени информации</t>
  </si>
  <si>
    <t xml:space="preserve">3.1. Зајакнување капацитети на ЕЛС </t>
  </si>
  <si>
    <t xml:space="preserve">70% спроведена годишна програма за обука и број на ад хок обуки </t>
  </si>
  <si>
    <t>изготвени документи за пилот општини</t>
  </si>
  <si>
    <t>Спроведени активности</t>
  </si>
  <si>
    <t>3.2. Стандардизација на процеси на локална самоуправа</t>
  </si>
  <si>
    <t>3.2.1 Сертификација на општини со поволно деловно опкружување (БФЦ ЈИЕ)</t>
  </si>
  <si>
    <t>најмалку 2 сертифицирани ЕЛС</t>
  </si>
  <si>
    <t>ЗТЦ/ЗЕПЕ</t>
  </si>
  <si>
    <t>3.3. Спроведување ЗЕЛЕНА АГЕНДА на локално ниво</t>
  </si>
  <si>
    <t xml:space="preserve">3.3.1. Одговор на итни случаи и менаџирање со ризици при катастрофи; - развој на стратегии, планови и процедури за одговор на кризи на локално ниво 
</t>
  </si>
  <si>
    <t xml:space="preserve">3.4. Унапредување на политиките за социјална заштита на локално ниво </t>
  </si>
  <si>
    <t>3.5. Интегрирање родова перспектива во политики на локално ниво</t>
  </si>
  <si>
    <t>3.6. Поддршка при искористување на ЕУ и други меѓународни финансиски програми</t>
  </si>
  <si>
    <t xml:space="preserve">3.6.1. Поддршка при подготовка и имплементација на проектни апликации 
3.6.2. разработка на концепт за поставување  хаб на проектни повици                                                                   3.6.3. Поддршка на проекти спроведени преку партнерство со/за ЕЛС
</t>
  </si>
  <si>
    <t>. број на дадена поддршка                              - интегриран концепт за хаб на проектни повици                                                   - број на партнерски проекти со/за ЕЛС</t>
  </si>
  <si>
    <t xml:space="preserve">2.3. Подготвени анализи и препораки од интерес на локалната самоуправа </t>
  </si>
  <si>
    <t xml:space="preserve">2.4. Информирање на членки </t>
  </si>
  <si>
    <t>2.4.1. Доставени информации до членките – печатена форма- периодично</t>
  </si>
  <si>
    <t xml:space="preserve">2.4.2. Доставени електронски информации до членките </t>
  </si>
  <si>
    <t xml:space="preserve">2.5.1. Пласирани информации/ известувања за ставови на ЗЕЛС во јавноста (прес соопштенија, прес-конференции, веб и сл.)              </t>
  </si>
  <si>
    <t>2.5. Информирање на јавноста за ставови на ЗЕЛС</t>
  </si>
  <si>
    <t xml:space="preserve">                    АКЦИСКИ ПЛАН НА ЗЕЛС ЗА 2022</t>
  </si>
  <si>
    <t>прва половина 2022</t>
  </si>
  <si>
    <t>АКЦИСКИ ПЛАН НА ЗЕЛС ЗА 2022 год.</t>
  </si>
  <si>
    <t>АКЦИСКИ ПЛАН НА ЗЕЛС ЗА 2022 год</t>
  </si>
  <si>
    <t xml:space="preserve">спроведен план </t>
  </si>
  <si>
    <t>Лоби група</t>
  </si>
  <si>
    <t xml:space="preserve">јуни 2022 </t>
  </si>
  <si>
    <t>2.2.6 Одржување на инфраструктура на сервисите на ЗЕЛС на клауд систем</t>
  </si>
  <si>
    <t>април 2022</t>
  </si>
  <si>
    <t xml:space="preserve">2.3.1. Детектирање потреби за анализа од интерес за ЕЛС                                                               </t>
  </si>
  <si>
    <t>2.2.5. Оддржување на внатрешните е-системи на ЗЕЛС (е-ствари, родова еднаквост и форумски модератори)</t>
  </si>
  <si>
    <t xml:space="preserve">број на усвоени иницијативи </t>
  </si>
  <si>
    <t xml:space="preserve">3.1 Спроведување на обуки со цел зајакнување на капацитетите на општинската администрација за имплементација на Законот за социјална заштита (2019);                                                                                                     3.2. Спроведување на обуки со цел зајакнување на капацитетите на општинската администрација за имплементација на Законот за спречување и заштита од насилство врз жените и семејното насилство (2021);                                                                                            3.3 Подготовка на водич за општинската администрација - унапредување на политиките за социјална заштита на локално ниво.
</t>
  </si>
  <si>
    <t xml:space="preserve">3.1,1. Подготовка на предлог план                                 3.1.2. Консултации со мрежи на предлог планот    3.1.3. Изготвување годишен извештај за градење капацитети на ЕЛС                                                              3.1.4. Реализација на Годишен план на обуки                  3.1.5. Реализација на ад хок и проектни обуки                   3.1.6. Утврдување механизам за проверка на знаење                                                            </t>
  </si>
  <si>
    <t>1.3. Иницирање постапки за измена и дополнување на законска регулатива</t>
  </si>
  <si>
    <t>1.4. Поднесени интервенции по предлог законски решенија</t>
  </si>
  <si>
    <t>1.5. Поддршка при тековна имплементација на законски решенија</t>
  </si>
  <si>
    <t>1.6. Соработка со организации/институции од и надвор од државата</t>
  </si>
  <si>
    <t>1.7. Квартални средби со претседател на Влада и министри</t>
  </si>
  <si>
    <t>1.8. Поддршка на работата на телата и органите на ЗЕЛС</t>
  </si>
  <si>
    <t>1.9. Соработка на делегати- претставници на локални и регионални власти, претставена преку Европски Комитет на региони                                             (ЗКК-Заеднички консултативен комитет)</t>
  </si>
  <si>
    <t>1.10. Измена на Методологија на проценка на данок на имот</t>
  </si>
  <si>
    <t xml:space="preserve">1.11. Усогласување со меѓународни документи и инструменти во домен на локална самоуправа </t>
  </si>
  <si>
    <t>1.12. Организирање на јубилејот на ЗЕЛС, прослава на 50 години од формирање</t>
  </si>
  <si>
    <t>1.13. Активности на Лоби група на градоначалници за зајакнување на процесите на воведување на родова перспектива во локалните политики и буџети</t>
  </si>
  <si>
    <t>2.1.2 Истражување модели за префрлање на процес на даночно работење во е-систем</t>
  </si>
  <si>
    <t xml:space="preserve">опременa админ. </t>
  </si>
  <si>
    <t>Стратегиска насока  – Истражување и развој</t>
  </si>
  <si>
    <t>1.3.1. Иницијативи од органите и телата на ЗЕЛС</t>
  </si>
  <si>
    <t>1.3.2. Консултација со релевантни страни општини, државни институции, експерти)</t>
  </si>
  <si>
    <t>1.4.1. Подготовка на мислења по доставени предлог законски решенија</t>
  </si>
  <si>
    <t xml:space="preserve">1.5.1. Прашања од ЕЛС и одговори од државни институции во врска со законско спроведување на локални надлежности  </t>
  </si>
  <si>
    <t>1.6.1. Тековна соработка со организации/институции од и надвор од државата  (средби со владини институции, Совет на Европа)</t>
  </si>
  <si>
    <t>1.7.1. Подготовка на документи за состанок                                                                      1.7.2. Организациски и логистички подготовки на состанок                                        1.7.3. Подготовка и дистрибуција на Записник со заклучоци од состанок            1.7.4. Подготовка и доставување иницијативи/интервенции согласно заклучоци од состанок</t>
  </si>
  <si>
    <t>1.8.1. Организациска, стручна и логистичка поддршка на Генералното собрание, Управниот одбор, Надзорниот одбор и Комитет на совети                                                                                1.8.2. Организациска, стручна и логистичка поддршка на Комисии на ЗЕЛС                                                                                 1.8.3. Организациска, стручна и логистичка поддршка на ЗЕЛС Мрежи</t>
  </si>
  <si>
    <t>1.9.1. Подготовка и превод на материјали за делегати на ЗКК                                                   1.9.2. Координација со Европски Комитет на региони                                                                1.9.3. Организациски и логистички активности за реализација на состаноци на ЗКК</t>
  </si>
  <si>
    <t>1.10.1. Работа на предлог текст на Методологија                                                      1.10.2. Средба со Комисија за транспорт и врски заради усогласување на ставови</t>
  </si>
  <si>
    <t>1.11.1. Агенда 2030 на ОН                              1.11.2. Резолуција 1325 на ОН                              1.11.3. Истанбулска конвенција на Советот на Европа</t>
  </si>
  <si>
    <t xml:space="preserve">1.12.1. Утврдување на план на активности </t>
  </si>
  <si>
    <t>1.13.1 Усвојување на важни документи и одржување на редовни средби</t>
  </si>
  <si>
    <r>
      <t xml:space="preserve">3.5.1. Имплементација на обуки за општинска администрација и координатори за РЕ и РОБ согласно Акциски план за обуки(онлајн и физичко присуство)
3.5.2. Изработка на упатство за РОБ и родово буџетски изјави и дефинирање на принципи за  РОБ на ЗЕЛС oд страна на РГ за РЕ на ЗЕЛС                                       </t>
    </r>
    <r>
      <rPr>
        <sz val="10"/>
        <rFont val="Cambria"/>
        <family val="1"/>
      </rPr>
      <t xml:space="preserve">3.5.3. Oбуки за имплемнтација на Резолуција 1325 на ООН на локално ниво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</si>
</sst>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ден.&quot;"/>
    <numFmt numFmtId="165" formatCode="#,##0\ [$€-1];\-#,##0\ [$€-1]"/>
  </numFmts>
  <fonts count="23" x14ac:knownFonts="1">
    <font>
      <sz val="10"/>
      <name val="Arial"/>
      <charset val="204"/>
    </font>
    <font>
      <b/>
      <sz val="10"/>
      <name val="Arial"/>
      <family val="2"/>
    </font>
    <font>
      <sz val="8"/>
      <name val="Arial"/>
      <family val="2"/>
    </font>
    <font>
      <sz val="8"/>
      <name val="Tahoma"/>
      <family val="2"/>
    </font>
    <font>
      <b/>
      <sz val="12"/>
      <name val="Tahoma"/>
      <family val="2"/>
    </font>
    <font>
      <b/>
      <sz val="10"/>
      <name val="Cambria"/>
      <family val="1"/>
      <charset val="204"/>
    </font>
    <font>
      <sz val="10"/>
      <name val="Cambria"/>
      <family val="1"/>
      <charset val="204"/>
    </font>
    <font>
      <sz val="10"/>
      <name val="Calibri"/>
      <family val="2"/>
      <charset val="204"/>
    </font>
    <font>
      <sz val="10"/>
      <name val="Cambria"/>
      <family val="1"/>
    </font>
    <font>
      <b/>
      <sz val="12"/>
      <name val="Cambria"/>
      <family val="1"/>
      <charset val="204"/>
      <scheme val="major"/>
    </font>
    <font>
      <sz val="8"/>
      <name val="Cambria"/>
      <family val="1"/>
      <charset val="204"/>
      <scheme val="major"/>
    </font>
    <font>
      <sz val="10"/>
      <name val="Cambria"/>
      <family val="1"/>
      <charset val="204"/>
      <scheme val="major"/>
    </font>
    <font>
      <b/>
      <sz val="16"/>
      <name val="Cambria"/>
      <family val="1"/>
      <scheme val="major"/>
    </font>
    <font>
      <b/>
      <sz val="11"/>
      <name val="Cambria"/>
      <family val="1"/>
      <scheme val="major"/>
    </font>
    <font>
      <b/>
      <sz val="10"/>
      <name val="Cambria"/>
      <family val="1"/>
      <scheme val="major"/>
    </font>
    <font>
      <sz val="11"/>
      <name val="Cambria"/>
      <family val="1"/>
      <scheme val="major"/>
    </font>
    <font>
      <b/>
      <sz val="10"/>
      <name val="Cambria"/>
      <family val="1"/>
      <charset val="204"/>
      <scheme val="major"/>
    </font>
    <font>
      <sz val="10"/>
      <name val="Cambria"/>
      <family val="1"/>
      <scheme val="major"/>
    </font>
    <font>
      <sz val="9"/>
      <name val="Cambria"/>
      <family val="1"/>
      <scheme val="major"/>
    </font>
    <font>
      <b/>
      <sz val="12"/>
      <name val="Cambria"/>
      <family val="1"/>
      <scheme val="major"/>
    </font>
    <font>
      <sz val="8"/>
      <name val="Cambria"/>
      <family val="1"/>
      <scheme val="major"/>
    </font>
    <font>
      <b/>
      <sz val="14"/>
      <name val="Cambria"/>
      <family val="1"/>
      <charset val="204"/>
      <scheme val="major"/>
    </font>
    <font>
      <sz val="10"/>
      <name val="Arial"/>
      <family val="2"/>
      <charset val="204"/>
    </font>
  </fonts>
  <fills count="14">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theme="6"/>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8"/>
        <bgColor indexed="64"/>
      </patternFill>
    </fill>
  </fills>
  <borders count="55">
    <border>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ck">
        <color rgb="FFC00000"/>
      </left>
      <right style="thin">
        <color indexed="64"/>
      </right>
      <top style="thick">
        <color rgb="FF000000"/>
      </top>
      <bottom/>
      <diagonal/>
    </border>
    <border>
      <left style="thick">
        <color rgb="FFC00000"/>
      </left>
      <right style="thin">
        <color indexed="64"/>
      </right>
      <top/>
      <bottom/>
      <diagonal/>
    </border>
    <border>
      <left/>
      <right style="thin">
        <color indexed="64"/>
      </right>
      <top style="thick">
        <color rgb="FF000000"/>
      </top>
      <bottom/>
      <diagonal/>
    </border>
    <border>
      <left style="thick">
        <color auto="1"/>
      </left>
      <right style="thick">
        <color auto="1"/>
      </right>
      <top style="thick">
        <color auto="1"/>
      </top>
      <bottom style="thick">
        <color auto="1"/>
      </bottom>
      <diagonal/>
    </border>
    <border>
      <left style="thin">
        <color indexed="64"/>
      </left>
      <right/>
      <top/>
      <bottom style="medium">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medium">
        <color indexed="64"/>
      </right>
      <top style="thick">
        <color auto="1"/>
      </top>
      <bottom style="thick">
        <color auto="1"/>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rgb="FF000000"/>
      </top>
      <bottom/>
      <diagonal/>
    </border>
    <border>
      <left style="medium">
        <color indexed="64"/>
      </left>
      <right/>
      <top/>
      <bottom style="medium">
        <color rgb="FF000000"/>
      </bottom>
      <diagonal/>
    </border>
    <border>
      <left style="medium">
        <color indexed="64"/>
      </left>
      <right style="medium">
        <color indexed="64"/>
      </right>
      <top style="thick">
        <color auto="1"/>
      </top>
      <bottom style="medium">
        <color indexed="64"/>
      </bottom>
      <diagonal/>
    </border>
    <border>
      <left/>
      <right/>
      <top style="thin">
        <color indexed="64"/>
      </top>
      <bottom/>
      <diagonal/>
    </border>
    <border>
      <left/>
      <right/>
      <top style="thick">
        <color auto="1"/>
      </top>
      <bottom style="thick">
        <color auto="1"/>
      </bottom>
      <diagonal/>
    </border>
  </borders>
  <cellStyleXfs count="2">
    <xf numFmtId="0" fontId="0" fillId="0" borderId="0"/>
    <xf numFmtId="0" fontId="11" fillId="4" borderId="0">
      <alignment vertical="center" wrapText="1"/>
    </xf>
  </cellStyleXfs>
  <cellXfs count="280">
    <xf numFmtId="0" fontId="0" fillId="0" borderId="0" xfId="0"/>
    <xf numFmtId="0" fontId="3" fillId="0" borderId="0"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top" wrapText="1"/>
    </xf>
    <xf numFmtId="0" fontId="4" fillId="0" borderId="0" xfId="0" applyFont="1" applyFill="1" applyBorder="1" applyAlignment="1">
      <alignment vertical="top"/>
    </xf>
    <xf numFmtId="165" fontId="1" fillId="0" borderId="0" xfId="0" applyNumberFormat="1" applyFont="1" applyBorder="1"/>
    <xf numFmtId="0" fontId="9" fillId="0" borderId="0" xfId="0" applyFont="1" applyFill="1" applyBorder="1" applyAlignment="1">
      <alignment vertical="top"/>
    </xf>
    <xf numFmtId="0" fontId="10" fillId="0" borderId="0" xfId="0" applyFont="1" applyFill="1" applyBorder="1" applyAlignment="1">
      <alignment vertical="top"/>
    </xf>
    <xf numFmtId="0" fontId="10" fillId="0" borderId="0" xfId="0" applyFont="1" applyFill="1" applyBorder="1" applyAlignment="1">
      <alignment horizontal="center" vertical="top"/>
    </xf>
    <xf numFmtId="164" fontId="10" fillId="0" borderId="0" xfId="0" applyNumberFormat="1" applyFont="1" applyFill="1" applyBorder="1" applyAlignment="1">
      <alignment vertical="top"/>
    </xf>
    <xf numFmtId="0" fontId="10" fillId="0" borderId="0" xfId="0" applyFont="1" applyFill="1" applyBorder="1" applyAlignment="1">
      <alignment vertical="top" wrapText="1"/>
    </xf>
    <xf numFmtId="0" fontId="10" fillId="2" borderId="0" xfId="0" applyFont="1" applyFill="1" applyBorder="1" applyAlignment="1">
      <alignment vertical="top"/>
    </xf>
    <xf numFmtId="0" fontId="10" fillId="3" borderId="0" xfId="0" applyFont="1" applyFill="1" applyBorder="1" applyAlignment="1">
      <alignment vertical="top"/>
    </xf>
    <xf numFmtId="4" fontId="3" fillId="0" borderId="0" xfId="0" applyNumberFormat="1" applyFont="1" applyFill="1" applyBorder="1" applyAlignment="1">
      <alignment vertical="top" wrapText="1"/>
    </xf>
    <xf numFmtId="4" fontId="3" fillId="0" borderId="0" xfId="0" applyNumberFormat="1" applyFont="1" applyFill="1" applyBorder="1" applyAlignment="1">
      <alignment vertical="top"/>
    </xf>
    <xf numFmtId="0" fontId="11" fillId="4" borderId="1" xfId="0" applyFont="1" applyFill="1" applyBorder="1" applyAlignment="1">
      <alignment horizontal="center" vertical="top" wrapText="1"/>
    </xf>
    <xf numFmtId="4" fontId="11" fillId="4" borderId="2" xfId="0" applyNumberFormat="1" applyFont="1" applyFill="1" applyBorder="1" applyAlignment="1">
      <alignment vertical="top"/>
    </xf>
    <xf numFmtId="0" fontId="12" fillId="0" borderId="2" xfId="0" applyFont="1" applyBorder="1" applyAlignment="1">
      <alignment horizontal="center" vertical="top"/>
    </xf>
    <xf numFmtId="0" fontId="12" fillId="0" borderId="3" xfId="0" applyFont="1" applyBorder="1" applyAlignment="1">
      <alignment horizontal="center" vertical="top"/>
    </xf>
    <xf numFmtId="0" fontId="12" fillId="0" borderId="4" xfId="0" applyFont="1" applyBorder="1" applyAlignment="1">
      <alignment horizontal="center"/>
    </xf>
    <xf numFmtId="2" fontId="12" fillId="0" borderId="2" xfId="0" applyNumberFormat="1" applyFont="1" applyBorder="1"/>
    <xf numFmtId="2" fontId="12" fillId="0" borderId="5" xfId="0" applyNumberFormat="1" applyFont="1" applyBorder="1"/>
    <xf numFmtId="0" fontId="12" fillId="0" borderId="6" xfId="0" applyFont="1" applyBorder="1" applyAlignment="1">
      <alignment vertical="top"/>
    </xf>
    <xf numFmtId="0" fontId="12" fillId="0" borderId="7" xfId="0" applyFont="1" applyBorder="1" applyAlignment="1">
      <alignment vertical="top"/>
    </xf>
    <xf numFmtId="0" fontId="12" fillId="0" borderId="4" xfId="0" applyFont="1" applyBorder="1" applyAlignment="1">
      <alignment vertical="top"/>
    </xf>
    <xf numFmtId="0" fontId="12" fillId="0" borderId="2" xfId="0" applyFont="1" applyBorder="1" applyAlignment="1">
      <alignment horizontal="right"/>
    </xf>
    <xf numFmtId="0" fontId="13" fillId="0"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0" fontId="15" fillId="0" borderId="4" xfId="0" applyFont="1" applyFill="1" applyBorder="1" applyAlignment="1">
      <alignment vertical="center" wrapText="1"/>
    </xf>
    <xf numFmtId="0" fontId="15" fillId="0" borderId="8" xfId="0" applyFont="1" applyFill="1" applyBorder="1" applyAlignment="1">
      <alignment vertical="center" wrapText="1"/>
    </xf>
    <xf numFmtId="0" fontId="15" fillId="0" borderId="0" xfId="0" applyFont="1" applyFill="1" applyBorder="1" applyAlignment="1">
      <alignment vertical="top"/>
    </xf>
    <xf numFmtId="0" fontId="15" fillId="0" borderId="0" xfId="0" applyFont="1" applyFill="1" applyBorder="1" applyAlignment="1">
      <alignment vertical="top" wrapText="1"/>
    </xf>
    <xf numFmtId="0" fontId="15" fillId="0" borderId="10" xfId="0" applyFont="1" applyFill="1" applyBorder="1" applyAlignment="1">
      <alignment vertical="top" wrapText="1"/>
    </xf>
    <xf numFmtId="164" fontId="13" fillId="0" borderId="11" xfId="0" applyNumberFormat="1" applyFont="1" applyFill="1" applyBorder="1" applyAlignment="1">
      <alignment horizontal="center" vertical="top" wrapText="1"/>
    </xf>
    <xf numFmtId="0" fontId="13" fillId="5" borderId="2" xfId="0" applyFont="1" applyFill="1" applyBorder="1" applyAlignment="1">
      <alignment vertical="top"/>
    </xf>
    <xf numFmtId="0" fontId="15" fillId="0" borderId="6" xfId="0" applyFont="1" applyFill="1" applyBorder="1" applyAlignment="1">
      <alignment vertical="top" wrapText="1"/>
    </xf>
    <xf numFmtId="0" fontId="5" fillId="0" borderId="0" xfId="0" applyFont="1"/>
    <xf numFmtId="0" fontId="15" fillId="0" borderId="3" xfId="0" applyFont="1" applyFill="1" applyBorder="1" applyAlignment="1">
      <alignment vertical="top" wrapText="1"/>
    </xf>
    <xf numFmtId="0" fontId="13" fillId="6" borderId="2" xfId="0" applyFont="1" applyFill="1" applyBorder="1" applyAlignment="1">
      <alignment vertical="top"/>
    </xf>
    <xf numFmtId="4" fontId="13" fillId="6" borderId="2" xfId="0" applyNumberFormat="1" applyFont="1" applyFill="1" applyBorder="1" applyAlignment="1">
      <alignment vertical="top"/>
    </xf>
    <xf numFmtId="0" fontId="15" fillId="0" borderId="12" xfId="0" applyFont="1" applyFill="1" applyBorder="1" applyAlignment="1">
      <alignment horizontal="center" vertical="top" wrapText="1"/>
    </xf>
    <xf numFmtId="0" fontId="15" fillId="0" borderId="1" xfId="0" applyFont="1" applyFill="1" applyBorder="1" applyAlignment="1">
      <alignment horizontal="center" vertical="top" wrapText="1"/>
    </xf>
    <xf numFmtId="0" fontId="16" fillId="8" borderId="12" xfId="0" applyFont="1" applyFill="1" applyBorder="1" applyAlignment="1">
      <alignment horizontal="center" vertical="top"/>
    </xf>
    <xf numFmtId="0" fontId="16" fillId="8" borderId="1" xfId="0" applyFont="1" applyFill="1" applyBorder="1" applyAlignment="1">
      <alignment horizontal="center" vertical="top" wrapText="1"/>
    </xf>
    <xf numFmtId="0" fontId="16" fillId="8" borderId="13" xfId="0" applyFont="1" applyFill="1" applyBorder="1" applyAlignment="1">
      <alignment horizontal="center" vertical="top" wrapText="1"/>
    </xf>
    <xf numFmtId="164" fontId="16" fillId="8" borderId="2" xfId="0" applyNumberFormat="1" applyFont="1" applyFill="1" applyBorder="1" applyAlignment="1">
      <alignment horizontal="center" vertical="top" wrapText="1"/>
    </xf>
    <xf numFmtId="0" fontId="10" fillId="4" borderId="0" xfId="0" applyFont="1" applyFill="1" applyBorder="1" applyAlignment="1">
      <alignment vertical="top"/>
    </xf>
    <xf numFmtId="0" fontId="12" fillId="9" borderId="2" xfId="0" applyFont="1" applyFill="1" applyBorder="1"/>
    <xf numFmtId="4" fontId="12" fillId="9" borderId="3" xfId="0" applyNumberFormat="1" applyFont="1" applyFill="1" applyBorder="1"/>
    <xf numFmtId="0" fontId="3" fillId="10" borderId="0" xfId="0" applyFont="1" applyFill="1" applyBorder="1" applyAlignment="1">
      <alignment vertical="top"/>
    </xf>
    <xf numFmtId="0" fontId="17" fillId="0" borderId="4" xfId="0" applyFont="1" applyFill="1" applyBorder="1" applyAlignment="1">
      <alignment horizontal="center" vertical="center" wrapText="1"/>
    </xf>
    <xf numFmtId="0" fontId="4" fillId="4" borderId="0" xfId="0" applyFont="1" applyFill="1" applyBorder="1" applyAlignment="1">
      <alignment vertical="top"/>
    </xf>
    <xf numFmtId="0" fontId="3" fillId="4" borderId="0" xfId="0" applyFont="1" applyFill="1" applyBorder="1" applyAlignment="1">
      <alignment vertical="top"/>
    </xf>
    <xf numFmtId="0" fontId="3" fillId="4" borderId="0" xfId="0" applyFont="1" applyFill="1" applyBorder="1" applyAlignment="1">
      <alignment horizontal="center" vertical="center"/>
    </xf>
    <xf numFmtId="0" fontId="13" fillId="0" borderId="2" xfId="0" applyFont="1" applyFill="1" applyBorder="1" applyAlignment="1">
      <alignment horizontal="center" vertical="top" wrapText="1"/>
    </xf>
    <xf numFmtId="0" fontId="13" fillId="0" borderId="14" xfId="0" applyFont="1" applyFill="1" applyBorder="1" applyAlignment="1">
      <alignment horizontal="center" vertical="top" wrapText="1"/>
    </xf>
    <xf numFmtId="4" fontId="11" fillId="4" borderId="2" xfId="0" applyNumberFormat="1" applyFont="1" applyFill="1" applyBorder="1" applyAlignment="1">
      <alignment horizontal="right" vertical="top"/>
    </xf>
    <xf numFmtId="0" fontId="15" fillId="0" borderId="10" xfId="0" applyFont="1" applyFill="1" applyBorder="1" applyAlignment="1">
      <alignment horizontal="center" vertical="top" wrapText="1"/>
    </xf>
    <xf numFmtId="0" fontId="15" fillId="0" borderId="10" xfId="0" applyFont="1" applyFill="1" applyBorder="1" applyAlignment="1">
      <alignment horizontal="left" vertical="top" wrapText="1"/>
    </xf>
    <xf numFmtId="0" fontId="15" fillId="0" borderId="10" xfId="0" applyFont="1" applyFill="1" applyBorder="1" applyAlignment="1">
      <alignment horizontal="center" vertical="top"/>
    </xf>
    <xf numFmtId="3" fontId="15" fillId="0" borderId="10" xfId="0" applyNumberFormat="1" applyFont="1" applyFill="1" applyBorder="1" applyAlignment="1">
      <alignment horizontal="right" vertical="top"/>
    </xf>
    <xf numFmtId="0" fontId="3" fillId="11" borderId="0" xfId="0" applyFont="1" applyFill="1" applyBorder="1" applyAlignment="1">
      <alignment vertical="top"/>
    </xf>
    <xf numFmtId="0" fontId="15" fillId="4" borderId="5" xfId="0" applyFont="1" applyFill="1" applyBorder="1" applyAlignment="1">
      <alignment horizontal="left" vertical="center" wrapText="1"/>
    </xf>
    <xf numFmtId="0" fontId="15" fillId="4" borderId="15" xfId="0" applyFont="1" applyFill="1" applyBorder="1" applyAlignment="1">
      <alignment vertical="top" wrapText="1"/>
    </xf>
    <xf numFmtId="0" fontId="11" fillId="4" borderId="0" xfId="0" applyFont="1" applyFill="1" applyBorder="1" applyAlignment="1">
      <alignment vertical="top" wrapText="1"/>
    </xf>
    <xf numFmtId="164" fontId="13" fillId="0" borderId="0" xfId="0" applyNumberFormat="1" applyFont="1" applyFill="1" applyBorder="1" applyAlignment="1">
      <alignment horizontal="center" vertical="top" wrapText="1"/>
    </xf>
    <xf numFmtId="0" fontId="15" fillId="0" borderId="0" xfId="0" applyFont="1" applyFill="1" applyBorder="1" applyAlignment="1">
      <alignment vertical="center" wrapText="1"/>
    </xf>
    <xf numFmtId="0" fontId="17"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top"/>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xf>
    <xf numFmtId="3" fontId="15" fillId="0" borderId="0" xfId="0" applyNumberFormat="1" applyFont="1" applyFill="1" applyBorder="1" applyAlignment="1">
      <alignment horizontal="right" vertical="top"/>
    </xf>
    <xf numFmtId="0" fontId="14" fillId="0" borderId="0" xfId="0" applyFont="1" applyFill="1" applyBorder="1" applyAlignment="1">
      <alignment vertical="center"/>
    </xf>
    <xf numFmtId="0" fontId="14" fillId="12" borderId="2"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14" fillId="12" borderId="17" xfId="0" applyFont="1" applyFill="1" applyBorder="1" applyAlignment="1">
      <alignment horizontal="center" vertical="center" wrapText="1"/>
    </xf>
    <xf numFmtId="0" fontId="14" fillId="12" borderId="18" xfId="0" applyFont="1" applyFill="1" applyBorder="1" applyAlignment="1">
      <alignment horizontal="center" vertical="center" wrapText="1"/>
    </xf>
    <xf numFmtId="4" fontId="14" fillId="12" borderId="4" xfId="0" applyNumberFormat="1" applyFont="1" applyFill="1" applyBorder="1" applyAlignment="1">
      <alignment horizontal="center" vertical="center" wrapText="1"/>
    </xf>
    <xf numFmtId="0" fontId="17" fillId="0" borderId="8" xfId="0" applyFont="1" applyFill="1" applyBorder="1" applyAlignment="1">
      <alignment horizontal="left" vertical="center" wrapText="1"/>
    </xf>
    <xf numFmtId="0" fontId="17" fillId="0" borderId="6" xfId="0" applyFont="1" applyFill="1" applyBorder="1" applyAlignment="1">
      <alignment vertical="center" wrapText="1"/>
    </xf>
    <xf numFmtId="0" fontId="17" fillId="0" borderId="10" xfId="0" applyFont="1" applyFill="1" applyBorder="1" applyAlignment="1">
      <alignment vertical="center" wrapText="1"/>
    </xf>
    <xf numFmtId="4" fontId="17" fillId="0" borderId="10" xfId="0" applyNumberFormat="1" applyFont="1" applyFill="1" applyBorder="1" applyAlignment="1">
      <alignment horizontal="center" vertical="top"/>
    </xf>
    <xf numFmtId="0" fontId="17" fillId="0" borderId="5" xfId="0" applyFont="1" applyFill="1" applyBorder="1" applyAlignment="1">
      <alignment vertical="top" wrapText="1"/>
    </xf>
    <xf numFmtId="4" fontId="17" fillId="0" borderId="2" xfId="0" applyNumberFormat="1" applyFont="1" applyFill="1" applyBorder="1" applyAlignment="1">
      <alignment horizontal="center" vertical="top"/>
    </xf>
    <xf numFmtId="0" fontId="14" fillId="12" borderId="15" xfId="0" applyFont="1" applyFill="1" applyBorder="1" applyAlignment="1">
      <alignment horizontal="left" vertical="top"/>
    </xf>
    <xf numFmtId="0" fontId="14" fillId="12" borderId="22" xfId="0" applyFont="1" applyFill="1" applyBorder="1" applyAlignment="1">
      <alignment horizontal="left" vertical="top"/>
    </xf>
    <xf numFmtId="0" fontId="14" fillId="12" borderId="10" xfId="0" applyFont="1" applyFill="1" applyBorder="1" applyAlignment="1">
      <alignment horizontal="left" vertical="top"/>
    </xf>
    <xf numFmtId="0" fontId="14" fillId="4" borderId="0" xfId="0" applyFont="1" applyFill="1" applyBorder="1" applyAlignment="1">
      <alignment horizontal="center" vertical="top" wrapText="1"/>
    </xf>
    <xf numFmtId="0" fontId="16" fillId="0" borderId="0" xfId="0" applyFont="1" applyFill="1" applyBorder="1" applyAlignment="1">
      <alignment vertical="top"/>
    </xf>
    <xf numFmtId="0" fontId="11" fillId="0" borderId="0" xfId="0" applyFont="1" applyFill="1" applyBorder="1" applyAlignment="1">
      <alignment vertical="top"/>
    </xf>
    <xf numFmtId="0" fontId="6" fillId="4" borderId="12"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16" fillId="8" borderId="17" xfId="0" applyFont="1" applyFill="1" applyBorder="1" applyAlignment="1">
      <alignment horizontal="center" vertical="top" wrapText="1"/>
    </xf>
    <xf numFmtId="4" fontId="11" fillId="4" borderId="5" xfId="0" applyNumberFormat="1" applyFont="1" applyFill="1" applyBorder="1" applyAlignment="1">
      <alignment horizontal="right" vertical="top"/>
    </xf>
    <xf numFmtId="0" fontId="11" fillId="4" borderId="23" xfId="0" applyFont="1" applyFill="1" applyBorder="1" applyAlignment="1">
      <alignment horizontal="left" vertical="top" wrapText="1"/>
    </xf>
    <xf numFmtId="0" fontId="11" fillId="4" borderId="1" xfId="0" applyFont="1" applyFill="1" applyBorder="1" applyAlignment="1">
      <alignment horizontal="left" vertical="top" wrapText="1"/>
    </xf>
    <xf numFmtId="4" fontId="11" fillId="4" borderId="4" xfId="0" applyNumberFormat="1" applyFont="1" applyFill="1" applyBorder="1" applyAlignment="1">
      <alignment horizontal="center" vertical="center" wrapText="1"/>
    </xf>
    <xf numFmtId="0" fontId="17" fillId="0" borderId="7" xfId="0" applyFont="1" applyFill="1" applyBorder="1" applyAlignment="1">
      <alignment horizontal="left" vertical="top" wrapText="1"/>
    </xf>
    <xf numFmtId="17" fontId="17" fillId="0" borderId="7" xfId="0" applyNumberFormat="1" applyFont="1" applyFill="1" applyBorder="1" applyAlignment="1">
      <alignment horizontal="center" vertical="top" wrapText="1"/>
    </xf>
    <xf numFmtId="0" fontId="17" fillId="0" borderId="2" xfId="0" applyFont="1" applyFill="1" applyBorder="1" applyAlignment="1">
      <alignment horizontal="left" vertical="top" wrapText="1"/>
    </xf>
    <xf numFmtId="17" fontId="17" fillId="0" borderId="2" xfId="0" applyNumberFormat="1" applyFont="1" applyFill="1" applyBorder="1" applyAlignment="1">
      <alignment horizontal="center" vertical="top" wrapText="1"/>
    </xf>
    <xf numFmtId="0" fontId="15" fillId="0" borderId="8" xfId="0" applyFont="1" applyFill="1" applyBorder="1" applyAlignment="1">
      <alignment horizontal="left" vertical="center" wrapText="1"/>
    </xf>
    <xf numFmtId="0" fontId="15" fillId="0" borderId="8" xfId="0" applyFont="1" applyFill="1" applyBorder="1" applyAlignment="1">
      <alignment horizontal="left" vertical="top" wrapText="1"/>
    </xf>
    <xf numFmtId="0" fontId="17" fillId="0" borderId="8" xfId="0" applyFont="1" applyFill="1" applyBorder="1" applyAlignment="1">
      <alignment vertical="top" wrapText="1"/>
    </xf>
    <xf numFmtId="0" fontId="15" fillId="0" borderId="6" xfId="0" applyFont="1" applyFill="1" applyBorder="1" applyAlignment="1">
      <alignment horizontal="left" wrapText="1"/>
    </xf>
    <xf numFmtId="0" fontId="18" fillId="0" borderId="6" xfId="0" applyFont="1" applyFill="1" applyBorder="1" applyAlignment="1">
      <alignment horizontal="center" vertical="top" wrapText="1"/>
    </xf>
    <xf numFmtId="0" fontId="18" fillId="0" borderId="8" xfId="0" applyFont="1" applyFill="1" applyBorder="1" applyAlignment="1">
      <alignment vertical="top" wrapText="1"/>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8" fillId="0" borderId="30" xfId="0" applyFont="1" applyFill="1" applyBorder="1" applyAlignment="1">
      <alignment vertical="top" wrapText="1"/>
    </xf>
    <xf numFmtId="0" fontId="11" fillId="4" borderId="28" xfId="0" applyFont="1" applyFill="1" applyBorder="1" applyAlignment="1">
      <alignment horizontal="center" vertical="top" wrapText="1"/>
    </xf>
    <xf numFmtId="0" fontId="11" fillId="4" borderId="21" xfId="0" applyFont="1" applyFill="1" applyBorder="1" applyAlignment="1">
      <alignment horizontal="left" vertical="top" wrapText="1"/>
    </xf>
    <xf numFmtId="0" fontId="6" fillId="4" borderId="23" xfId="0" applyFont="1" applyFill="1" applyBorder="1" applyAlignment="1">
      <alignment horizontal="left" vertical="center" wrapText="1"/>
    </xf>
    <xf numFmtId="0" fontId="11" fillId="4" borderId="31" xfId="0" applyFont="1" applyFill="1" applyBorder="1" applyAlignment="1">
      <alignment vertical="top" wrapText="1"/>
    </xf>
    <xf numFmtId="4" fontId="11" fillId="4" borderId="7" xfId="0" applyNumberFormat="1" applyFont="1" applyFill="1" applyBorder="1" applyAlignment="1">
      <alignment horizontal="right" vertical="top"/>
    </xf>
    <xf numFmtId="0" fontId="11" fillId="4" borderId="32" xfId="0" applyFont="1" applyFill="1" applyBorder="1" applyAlignment="1">
      <alignment vertical="top" wrapText="1"/>
    </xf>
    <xf numFmtId="0" fontId="11" fillId="4" borderId="21" xfId="0" applyFont="1" applyFill="1" applyBorder="1" applyAlignment="1">
      <alignment horizontal="center" vertical="top" wrapText="1"/>
    </xf>
    <xf numFmtId="0" fontId="6" fillId="0" borderId="33" xfId="0" applyFont="1" applyBorder="1" applyAlignment="1">
      <alignment horizontal="justify" vertical="center" wrapText="1"/>
    </xf>
    <xf numFmtId="0" fontId="7" fillId="0" borderId="33" xfId="0" applyFont="1" applyBorder="1" applyAlignment="1">
      <alignment horizontal="center" vertical="center" wrapText="1"/>
    </xf>
    <xf numFmtId="0" fontId="11" fillId="4" borderId="1" xfId="0" applyFont="1" applyFill="1" applyBorder="1" applyAlignment="1">
      <alignment horizontal="center" vertical="center" wrapText="1"/>
    </xf>
    <xf numFmtId="0" fontId="6" fillId="0" borderId="12" xfId="0" applyFont="1" applyBorder="1" applyAlignment="1">
      <alignment horizontal="justify" vertical="center" wrapText="1"/>
    </xf>
    <xf numFmtId="4" fontId="10" fillId="0" borderId="0" xfId="0" applyNumberFormat="1" applyFont="1" applyFill="1" applyBorder="1" applyAlignment="1">
      <alignment vertical="top"/>
    </xf>
    <xf numFmtId="0" fontId="15" fillId="0" borderId="5" xfId="0" applyFont="1" applyFill="1" applyBorder="1" applyAlignment="1">
      <alignment vertical="top" wrapText="1"/>
    </xf>
    <xf numFmtId="0" fontId="15" fillId="0" borderId="36" xfId="0" applyFont="1" applyFill="1" applyBorder="1" applyAlignment="1">
      <alignment horizontal="center" vertical="center" wrapText="1"/>
    </xf>
    <xf numFmtId="0" fontId="15" fillId="0" borderId="21" xfId="0" applyFont="1" applyFill="1" applyBorder="1" applyAlignment="1">
      <alignment horizontal="center" vertical="center"/>
    </xf>
    <xf numFmtId="0" fontId="17" fillId="0" borderId="35" xfId="0" applyFont="1" applyFill="1" applyBorder="1" applyAlignment="1">
      <alignment vertical="top" wrapText="1"/>
    </xf>
    <xf numFmtId="3" fontId="15" fillId="0" borderId="5" xfId="0" applyNumberFormat="1" applyFont="1" applyFill="1" applyBorder="1" applyAlignment="1">
      <alignment horizontal="right" vertical="top"/>
    </xf>
    <xf numFmtId="4" fontId="13" fillId="5" borderId="10" xfId="0" applyNumberFormat="1" applyFont="1" applyFill="1" applyBorder="1" applyAlignment="1">
      <alignment vertical="top"/>
    </xf>
    <xf numFmtId="0" fontId="15" fillId="0" borderId="10" xfId="0" applyFont="1" applyFill="1" applyBorder="1" applyAlignment="1">
      <alignment horizontal="left" vertical="center" wrapText="1"/>
    </xf>
    <xf numFmtId="4" fontId="14" fillId="12" borderId="10" xfId="0" applyNumberFormat="1" applyFont="1" applyFill="1" applyBorder="1" applyAlignment="1">
      <alignment horizontal="right" vertical="top"/>
    </xf>
    <xf numFmtId="4" fontId="17" fillId="0" borderId="6" xfId="0" applyNumberFormat="1" applyFont="1" applyFill="1" applyBorder="1" applyAlignment="1">
      <alignment vertical="center" wrapText="1"/>
    </xf>
    <xf numFmtId="4" fontId="17" fillId="0" borderId="8" xfId="0" applyNumberFormat="1" applyFont="1" applyFill="1" applyBorder="1" applyAlignment="1">
      <alignment vertical="center" wrapText="1"/>
    </xf>
    <xf numFmtId="4" fontId="19" fillId="7" borderId="10" xfId="0" applyNumberFormat="1" applyFont="1" applyFill="1" applyBorder="1" applyAlignment="1">
      <alignment horizontal="right" vertical="top" wrapText="1"/>
    </xf>
    <xf numFmtId="4" fontId="15" fillId="0" borderId="3" xfId="0" applyNumberFormat="1" applyFont="1" applyFill="1" applyBorder="1" applyAlignment="1">
      <alignment vertical="top"/>
    </xf>
    <xf numFmtId="4" fontId="13" fillId="0" borderId="2" xfId="0" applyNumberFormat="1" applyFont="1" applyFill="1" applyBorder="1" applyAlignment="1">
      <alignment vertical="top"/>
    </xf>
    <xf numFmtId="0" fontId="22" fillId="0" borderId="0" xfId="0" applyFont="1"/>
    <xf numFmtId="4" fontId="12" fillId="0" borderId="2" xfId="0" applyNumberFormat="1" applyFont="1" applyFill="1" applyBorder="1" applyAlignment="1">
      <alignment horizontal="right" vertical="top"/>
    </xf>
    <xf numFmtId="0" fontId="22" fillId="0" borderId="0" xfId="0" applyFont="1" applyFill="1"/>
    <xf numFmtId="4" fontId="12" fillId="0" borderId="2" xfId="0" applyNumberFormat="1" applyFont="1" applyBorder="1" applyAlignment="1">
      <alignment vertical="top"/>
    </xf>
    <xf numFmtId="4" fontId="12" fillId="0" borderId="5" xfId="0" applyNumberFormat="1" applyFont="1" applyBorder="1" applyAlignment="1">
      <alignment vertical="top"/>
    </xf>
    <xf numFmtId="4" fontId="22" fillId="0" borderId="0" xfId="0" applyNumberFormat="1" applyFont="1"/>
    <xf numFmtId="0" fontId="22" fillId="0" borderId="0" xfId="0" applyFont="1" applyBorder="1"/>
    <xf numFmtId="4" fontId="17" fillId="4" borderId="5" xfId="0" applyNumberFormat="1" applyFont="1" applyFill="1" applyBorder="1" applyAlignment="1">
      <alignment horizontal="center" vertical="top"/>
    </xf>
    <xf numFmtId="0" fontId="3" fillId="11" borderId="43" xfId="0" applyFont="1" applyFill="1" applyBorder="1" applyAlignment="1">
      <alignment vertical="top"/>
    </xf>
    <xf numFmtId="0" fontId="17"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7" fillId="4" borderId="0" xfId="0" applyFont="1" applyFill="1" applyBorder="1" applyAlignment="1">
      <alignment horizontal="center" vertical="top" wrapText="1"/>
    </xf>
    <xf numFmtId="0" fontId="3" fillId="0" borderId="43" xfId="0" applyFont="1" applyFill="1" applyBorder="1" applyAlignment="1">
      <alignment vertical="top"/>
    </xf>
    <xf numFmtId="164" fontId="13" fillId="0" borderId="44" xfId="0" applyNumberFormat="1" applyFont="1" applyFill="1" applyBorder="1" applyAlignment="1">
      <alignment horizontal="right" vertical="top"/>
    </xf>
    <xf numFmtId="0" fontId="3" fillId="0" borderId="46" xfId="0" applyFont="1" applyFill="1" applyBorder="1" applyAlignment="1">
      <alignment vertical="top"/>
    </xf>
    <xf numFmtId="0" fontId="17" fillId="0" borderId="32" xfId="0" applyFont="1" applyFill="1" applyBorder="1" applyAlignment="1">
      <alignment horizontal="center" vertical="top" wrapText="1"/>
    </xf>
    <xf numFmtId="4" fontId="17" fillId="4" borderId="47" xfId="0" applyNumberFormat="1" applyFont="1" applyFill="1" applyBorder="1" applyAlignment="1">
      <alignment horizontal="center" vertical="top"/>
    </xf>
    <xf numFmtId="0" fontId="17" fillId="0" borderId="0" xfId="0" applyFont="1" applyFill="1" applyBorder="1" applyAlignment="1">
      <alignment horizontal="center" vertical="top" wrapText="1"/>
    </xf>
    <xf numFmtId="0" fontId="13" fillId="7" borderId="2" xfId="0" applyFont="1" applyFill="1" applyBorder="1" applyAlignment="1">
      <alignment horizontal="left" vertical="center" wrapText="1"/>
    </xf>
    <xf numFmtId="0" fontId="18" fillId="0" borderId="5" xfId="0" applyFont="1" applyFill="1" applyBorder="1" applyAlignment="1">
      <alignment vertical="top" wrapText="1"/>
    </xf>
    <xf numFmtId="4" fontId="17" fillId="0" borderId="5" xfId="0" applyNumberFormat="1" applyFont="1" applyFill="1" applyBorder="1" applyAlignment="1">
      <alignment vertical="center" wrapText="1"/>
    </xf>
    <xf numFmtId="0" fontId="18" fillId="0" borderId="3" xfId="0" applyFont="1" applyFill="1" applyBorder="1" applyAlignment="1">
      <alignment vertical="top" wrapText="1"/>
    </xf>
    <xf numFmtId="4" fontId="17" fillId="0" borderId="2" xfId="0" applyNumberFormat="1" applyFont="1" applyFill="1" applyBorder="1" applyAlignment="1">
      <alignment vertical="center" wrapText="1"/>
    </xf>
    <xf numFmtId="0" fontId="15" fillId="0" borderId="24" xfId="0" applyFont="1" applyFill="1" applyBorder="1" applyAlignment="1">
      <alignment horizontal="left" vertical="center" wrapText="1"/>
    </xf>
    <xf numFmtId="0" fontId="17" fillId="0" borderId="2" xfId="0" applyFont="1" applyFill="1" applyBorder="1" applyAlignment="1">
      <alignment horizontal="center" vertical="top" wrapText="1"/>
    </xf>
    <xf numFmtId="0" fontId="14" fillId="12" borderId="49" xfId="0" applyFont="1" applyFill="1" applyBorder="1" applyAlignment="1">
      <alignment horizontal="center" vertical="center"/>
    </xf>
    <xf numFmtId="0" fontId="11" fillId="4" borderId="19" xfId="0" applyFont="1" applyFill="1" applyBorder="1" applyAlignment="1">
      <alignment horizontal="left" vertical="center" wrapText="1"/>
    </xf>
    <xf numFmtId="0" fontId="17" fillId="0" borderId="24" xfId="0" applyFont="1" applyFill="1" applyBorder="1" applyAlignment="1">
      <alignment horizontal="left" vertical="top" wrapText="1"/>
    </xf>
    <xf numFmtId="0" fontId="17" fillId="0" borderId="48" xfId="0" applyFont="1" applyFill="1" applyBorder="1" applyAlignment="1">
      <alignment horizontal="left" vertical="top" wrapText="1"/>
    </xf>
    <xf numFmtId="0" fontId="17" fillId="0" borderId="20"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1" fillId="4" borderId="14" xfId="0" applyFont="1" applyFill="1" applyBorder="1" applyAlignment="1">
      <alignment vertical="center" wrapText="1"/>
    </xf>
    <xf numFmtId="0" fontId="11" fillId="4" borderId="45" xfId="0" applyFont="1" applyFill="1" applyBorder="1" applyAlignment="1">
      <alignment vertical="center" wrapText="1"/>
    </xf>
    <xf numFmtId="0" fontId="17" fillId="0" borderId="31" xfId="0" applyFont="1" applyFill="1" applyBorder="1" applyAlignment="1">
      <alignment horizontal="center" vertical="top" wrapText="1"/>
    </xf>
    <xf numFmtId="0" fontId="17" fillId="0" borderId="14" xfId="0" applyFont="1" applyFill="1" applyBorder="1" applyAlignment="1">
      <alignment horizontal="center" vertical="center" wrapText="1"/>
    </xf>
    <xf numFmtId="0" fontId="11" fillId="4" borderId="4" xfId="0" applyFont="1" applyFill="1" applyBorder="1" applyAlignment="1">
      <alignment horizontal="left" vertical="center" wrapText="1"/>
    </xf>
    <xf numFmtId="0" fontId="17" fillId="0" borderId="2" xfId="0" applyFont="1" applyFill="1" applyBorder="1" applyAlignment="1">
      <alignment vertical="top" wrapText="1"/>
    </xf>
    <xf numFmtId="0" fontId="17" fillId="0" borderId="4" xfId="0" applyFont="1" applyFill="1" applyBorder="1" applyAlignment="1">
      <alignment vertical="top" wrapText="1"/>
    </xf>
    <xf numFmtId="0" fontId="17" fillId="4" borderId="37" xfId="0" applyFont="1" applyFill="1" applyBorder="1" applyAlignment="1">
      <alignment vertical="top" wrapText="1"/>
    </xf>
    <xf numFmtId="0" fontId="17" fillId="4" borderId="47" xfId="0" applyFont="1" applyFill="1" applyBorder="1" applyAlignment="1">
      <alignment vertical="top" wrapText="1"/>
    </xf>
    <xf numFmtId="0" fontId="17" fillId="4" borderId="52" xfId="0" applyFont="1" applyFill="1" applyBorder="1" applyAlignment="1">
      <alignment vertical="top" wrapText="1"/>
    </xf>
    <xf numFmtId="0" fontId="11" fillId="4" borderId="32"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4" borderId="53" xfId="0" applyFont="1" applyFill="1" applyBorder="1" applyAlignment="1">
      <alignment horizontal="center" vertical="center" wrapText="1"/>
    </xf>
    <xf numFmtId="0" fontId="17" fillId="4" borderId="54" xfId="0" applyFont="1" applyFill="1" applyBorder="1" applyAlignment="1">
      <alignment horizontal="center" vertical="center" wrapText="1"/>
    </xf>
    <xf numFmtId="0" fontId="17" fillId="4" borderId="54" xfId="0" applyFont="1" applyFill="1" applyBorder="1" applyAlignment="1">
      <alignment horizontal="center" vertical="top" wrapText="1"/>
    </xf>
    <xf numFmtId="0" fontId="11" fillId="4"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4" borderId="37"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52" xfId="0" applyFont="1" applyFill="1" applyBorder="1" applyAlignment="1">
      <alignment horizontal="center" vertical="center" wrapText="1"/>
    </xf>
    <xf numFmtId="4" fontId="11" fillId="0" borderId="0" xfId="0" applyNumberFormat="1" applyFont="1" applyFill="1" applyBorder="1" applyAlignment="1">
      <alignment vertical="top"/>
    </xf>
    <xf numFmtId="0" fontId="14" fillId="0" borderId="0" xfId="0" applyFont="1" applyFill="1" applyBorder="1" applyAlignment="1">
      <alignment horizontal="center" vertical="center"/>
    </xf>
    <xf numFmtId="0" fontId="17" fillId="0" borderId="14" xfId="0" applyFont="1" applyFill="1" applyBorder="1" applyAlignment="1">
      <alignment horizontal="center" vertical="top" wrapText="1"/>
    </xf>
    <xf numFmtId="0" fontId="17" fillId="0" borderId="22"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50"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51" xfId="0" applyFont="1" applyFill="1" applyBorder="1" applyAlignment="1">
      <alignment horizontal="left" vertical="center" wrapText="1"/>
    </xf>
    <xf numFmtId="4" fontId="17" fillId="0" borderId="4" xfId="0" applyNumberFormat="1" applyFont="1" applyFill="1" applyBorder="1" applyAlignment="1">
      <alignment horizontal="center" vertical="top" wrapText="1"/>
    </xf>
    <xf numFmtId="4" fontId="17" fillId="0" borderId="10" xfId="0" applyNumberFormat="1" applyFont="1" applyFill="1" applyBorder="1" applyAlignment="1">
      <alignment horizontal="center" vertical="top" wrapText="1"/>
    </xf>
    <xf numFmtId="0" fontId="14" fillId="0" borderId="0"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10" xfId="0" applyFont="1" applyFill="1" applyBorder="1" applyAlignment="1">
      <alignment horizontal="left" vertical="center" wrapText="1"/>
    </xf>
    <xf numFmtId="4" fontId="17" fillId="0" borderId="5" xfId="0" applyNumberFormat="1"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50"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4" xfId="0" applyFont="1" applyFill="1" applyBorder="1" applyAlignment="1">
      <alignment horizontal="left" vertical="center" wrapText="1"/>
    </xf>
    <xf numFmtId="0" fontId="17" fillId="0" borderId="7" xfId="0" applyFont="1" applyFill="1" applyBorder="1" applyAlignment="1">
      <alignment horizontal="left" vertical="center" wrapText="1"/>
    </xf>
    <xf numFmtId="3" fontId="15" fillId="0" borderId="4" xfId="0" applyNumberFormat="1" applyFont="1" applyFill="1" applyBorder="1" applyAlignment="1">
      <alignment horizontal="center" vertical="top"/>
    </xf>
    <xf numFmtId="3" fontId="15" fillId="0" borderId="10" xfId="0" applyNumberFormat="1" applyFont="1" applyFill="1" applyBorder="1" applyAlignment="1">
      <alignment horizontal="center" vertical="top"/>
    </xf>
    <xf numFmtId="0" fontId="13" fillId="0" borderId="24"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20" fillId="5" borderId="15" xfId="0" applyFont="1" applyFill="1" applyBorder="1" applyAlignment="1">
      <alignment horizontal="center" vertical="top"/>
    </xf>
    <xf numFmtId="0" fontId="20" fillId="5" borderId="22" xfId="0" applyFont="1" applyFill="1" applyBorder="1" applyAlignment="1">
      <alignment horizontal="center" vertical="top"/>
    </xf>
    <xf numFmtId="0" fontId="20" fillId="5" borderId="34" xfId="0" applyFont="1" applyFill="1" applyBorder="1" applyAlignment="1">
      <alignment horizontal="center" vertical="top"/>
    </xf>
    <xf numFmtId="0" fontId="13" fillId="13" borderId="24" xfId="0" applyFont="1" applyFill="1" applyBorder="1" applyAlignment="1">
      <alignment horizontal="center" vertical="center" wrapText="1"/>
    </xf>
    <xf numFmtId="0" fontId="13" fillId="13" borderId="32"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7" fillId="7" borderId="15" xfId="0" applyFont="1" applyFill="1" applyBorder="1" applyAlignment="1">
      <alignment horizontal="center" vertical="top" wrapText="1"/>
    </xf>
    <xf numFmtId="0" fontId="17" fillId="7" borderId="22" xfId="0" applyFont="1" applyFill="1" applyBorder="1" applyAlignment="1">
      <alignment horizontal="center" vertical="top" wrapText="1"/>
    </xf>
    <xf numFmtId="0" fontId="17" fillId="7" borderId="34" xfId="0" applyFont="1" applyFill="1" applyBorder="1" applyAlignment="1">
      <alignment horizontal="center" vertical="top" wrapText="1"/>
    </xf>
    <xf numFmtId="0" fontId="13" fillId="5" borderId="24"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20" fillId="6" borderId="24" xfId="0" applyFont="1" applyFill="1" applyBorder="1" applyAlignment="1">
      <alignment horizontal="center" vertical="top"/>
    </xf>
    <xf numFmtId="0" fontId="20" fillId="6" borderId="32" xfId="0" applyFont="1" applyFill="1" applyBorder="1" applyAlignment="1">
      <alignment horizontal="center" vertical="top"/>
    </xf>
    <xf numFmtId="0" fontId="20" fillId="6" borderId="3" xfId="0" applyFont="1" applyFill="1" applyBorder="1" applyAlignment="1">
      <alignment horizontal="center" vertical="top"/>
    </xf>
    <xf numFmtId="0" fontId="15" fillId="0" borderId="5" xfId="0" applyFont="1" applyFill="1" applyBorder="1" applyAlignment="1">
      <alignment horizontal="left" vertical="center" wrapText="1"/>
    </xf>
    <xf numFmtId="0" fontId="19" fillId="0" borderId="0" xfId="0" applyFont="1" applyFill="1" applyBorder="1" applyAlignment="1">
      <alignment horizontal="center" vertical="center"/>
    </xf>
    <xf numFmtId="0" fontId="13" fillId="7" borderId="24"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3" fillId="7" borderId="3" xfId="0" applyFont="1" applyFill="1" applyBorder="1" applyAlignment="1">
      <alignment horizontal="center" vertical="center" wrapText="1"/>
    </xf>
    <xf numFmtId="4" fontId="17" fillId="0" borderId="4" xfId="0" applyNumberFormat="1" applyFont="1" applyFill="1" applyBorder="1" applyAlignment="1">
      <alignment horizontal="right" vertical="top" wrapText="1"/>
    </xf>
    <xf numFmtId="4" fontId="17" fillId="0" borderId="5" xfId="0" applyNumberFormat="1" applyFont="1" applyFill="1" applyBorder="1" applyAlignment="1">
      <alignment horizontal="right" vertical="top" wrapText="1"/>
    </xf>
    <xf numFmtId="0" fontId="13" fillId="0" borderId="0" xfId="0" applyFont="1" applyFill="1" applyBorder="1" applyAlignment="1">
      <alignment horizontal="left" vertical="center" wrapText="1"/>
    </xf>
    <xf numFmtId="0" fontId="15" fillId="0" borderId="0" xfId="0" applyFont="1" applyFill="1" applyAlignment="1">
      <alignment horizontal="left" vertical="center" wrapText="1"/>
    </xf>
    <xf numFmtId="17" fontId="17" fillId="0" borderId="4" xfId="0" applyNumberFormat="1" applyFont="1" applyFill="1" applyBorder="1" applyAlignment="1">
      <alignment horizontal="center" vertical="top"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4" fontId="17" fillId="0" borderId="0" xfId="0" applyNumberFormat="1" applyFont="1" applyFill="1" applyBorder="1" applyAlignment="1">
      <alignment horizontal="right" vertical="top" wrapText="1"/>
    </xf>
    <xf numFmtId="0" fontId="15" fillId="0" borderId="0" xfId="0" applyFont="1" applyFill="1" applyBorder="1" applyAlignment="1">
      <alignment horizontal="center" vertical="top" wrapText="1"/>
    </xf>
    <xf numFmtId="4" fontId="11" fillId="0" borderId="0" xfId="0" applyNumberFormat="1" applyFont="1" applyFill="1" applyBorder="1" applyAlignment="1">
      <alignment horizontal="right" vertical="center" wrapText="1"/>
    </xf>
    <xf numFmtId="0" fontId="15" fillId="0" borderId="0" xfId="0" applyFont="1" applyFill="1" applyBorder="1" applyAlignment="1">
      <alignment horizontal="left" vertical="center" wrapText="1"/>
    </xf>
    <xf numFmtId="4" fontId="16" fillId="8" borderId="5" xfId="0" applyNumberFormat="1" applyFont="1" applyFill="1" applyBorder="1" applyAlignment="1">
      <alignment horizontal="center" vertical="top"/>
    </xf>
    <xf numFmtId="4" fontId="16" fillId="8" borderId="10" xfId="0" applyNumberFormat="1" applyFont="1" applyFill="1" applyBorder="1" applyAlignment="1">
      <alignment horizontal="center" vertical="top"/>
    </xf>
    <xf numFmtId="0" fontId="16" fillId="4" borderId="0"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11" fillId="0" borderId="0" xfId="0" applyFont="1" applyFill="1" applyBorder="1" applyAlignment="1">
      <alignment horizontal="center" vertical="top"/>
    </xf>
    <xf numFmtId="0" fontId="6" fillId="0" borderId="40" xfId="0" applyFont="1" applyBorder="1" applyAlignment="1">
      <alignment horizontal="justify" vertical="center" wrapText="1"/>
    </xf>
    <xf numFmtId="0" fontId="6" fillId="0" borderId="41" xfId="0" applyFont="1" applyBorder="1" applyAlignment="1">
      <alignment horizontal="justify" vertical="center" wrapText="1"/>
    </xf>
    <xf numFmtId="0" fontId="16" fillId="4" borderId="0" xfId="0" applyFont="1" applyFill="1" applyBorder="1" applyAlignment="1">
      <alignment horizontal="center" vertical="center"/>
    </xf>
    <xf numFmtId="0" fontId="16" fillId="8" borderId="19" xfId="0" applyFont="1" applyFill="1" applyBorder="1" applyAlignment="1">
      <alignment horizontal="left" vertical="center"/>
    </xf>
    <xf numFmtId="0" fontId="16" fillId="8" borderId="0" xfId="0" applyFont="1" applyFill="1" applyBorder="1" applyAlignment="1">
      <alignment horizontal="left" vertical="center"/>
    </xf>
    <xf numFmtId="0" fontId="16" fillId="8" borderId="15" xfId="0" applyFont="1" applyFill="1" applyBorder="1" applyAlignment="1">
      <alignment horizontal="left" vertical="center"/>
    </xf>
    <xf numFmtId="0" fontId="16" fillId="8" borderId="22" xfId="0" applyFont="1" applyFill="1" applyBorder="1" applyAlignment="1">
      <alignment horizontal="left" vertical="center"/>
    </xf>
    <xf numFmtId="0" fontId="6" fillId="0" borderId="42" xfId="0" applyFont="1" applyBorder="1" applyAlignment="1">
      <alignment horizontal="justify" vertical="center" wrapText="1"/>
    </xf>
    <xf numFmtId="0" fontId="6" fillId="0" borderId="38" xfId="0" applyFont="1" applyBorder="1" applyAlignment="1">
      <alignment horizontal="justify" vertical="center" wrapText="1"/>
    </xf>
    <xf numFmtId="0" fontId="7" fillId="0" borderId="39" xfId="0" applyFont="1" applyBorder="1" applyAlignment="1">
      <alignment horizontal="center" vertical="center" wrapText="1"/>
    </xf>
    <xf numFmtId="0" fontId="7" fillId="0" borderId="38" xfId="0" applyFont="1" applyBorder="1" applyAlignment="1">
      <alignment horizontal="center" vertical="center" wrapText="1"/>
    </xf>
    <xf numFmtId="0" fontId="11" fillId="4" borderId="17"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11" xfId="0" applyFont="1" applyFill="1" applyBorder="1" applyAlignment="1">
      <alignment horizontal="center" vertical="top" wrapText="1"/>
    </xf>
    <xf numFmtId="0" fontId="11" fillId="4" borderId="9" xfId="0" applyFont="1" applyFill="1" applyBorder="1" applyAlignment="1">
      <alignment horizontal="center" vertical="top" wrapText="1"/>
    </xf>
    <xf numFmtId="4" fontId="11" fillId="4" borderId="4" xfId="0" applyNumberFormat="1" applyFont="1" applyFill="1" applyBorder="1" applyAlignment="1">
      <alignment horizontal="center" vertical="top"/>
    </xf>
    <xf numFmtId="4" fontId="11" fillId="4" borderId="10" xfId="0" applyNumberFormat="1" applyFont="1" applyFill="1" applyBorder="1" applyAlignment="1">
      <alignment horizontal="center" vertical="top"/>
    </xf>
    <xf numFmtId="0" fontId="21" fillId="0" borderId="0" xfId="0" applyFont="1" applyFill="1" applyBorder="1" applyAlignment="1">
      <alignment horizontal="center" vertical="top"/>
    </xf>
    <xf numFmtId="0" fontId="9" fillId="0" borderId="0" xfId="0" applyFont="1" applyAlignment="1">
      <alignment horizontal="center" vertical="center"/>
    </xf>
    <xf numFmtId="0" fontId="9" fillId="0" borderId="22" xfId="0" applyFont="1" applyBorder="1" applyAlignment="1">
      <alignment horizontal="center" vertical="center"/>
    </xf>
  </cellXfs>
  <cellStyles count="2">
    <cellStyle name="Normal" xfId="0" builtinId="0"/>
    <cellStyle name="Style 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O41"/>
  <sheetViews>
    <sheetView topLeftCell="A2" zoomScalePageLayoutView="90" workbookViewId="0">
      <selection activeCell="I6" sqref="I6"/>
    </sheetView>
  </sheetViews>
  <sheetFormatPr defaultColWidth="9.08984375" defaultRowHeight="10" x14ac:dyDescent="0.25"/>
  <cols>
    <col min="1" max="1" width="33.08984375" style="1" customWidth="1"/>
    <col min="2" max="2" width="36.453125" style="1" customWidth="1"/>
    <col min="3" max="3" width="14.54296875" style="3" customWidth="1"/>
    <col min="4" max="4" width="15.6328125" style="1" customWidth="1"/>
    <col min="5" max="5" width="21" style="1" customWidth="1"/>
    <col min="6" max="6" width="15.36328125" style="1" customWidth="1"/>
    <col min="7" max="7" width="9.08984375" style="1"/>
    <col min="8" max="8" width="10.08984375" style="1" bestFit="1" customWidth="1"/>
    <col min="9" max="30" width="9.08984375" style="1"/>
    <col min="31" max="249" width="9.08984375" style="52"/>
    <col min="250" max="16384" width="9.08984375" style="1"/>
  </cols>
  <sheetData>
    <row r="1" spans="1:249" s="4" customFormat="1" ht="15" x14ac:dyDescent="0.25">
      <c r="A1" s="74"/>
      <c r="B1" s="195" t="s">
        <v>87</v>
      </c>
      <c r="C1" s="195"/>
      <c r="D1" s="195"/>
      <c r="E1" s="74"/>
      <c r="F1" s="27"/>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row>
    <row r="2" spans="1:249" ht="18" customHeight="1" x14ac:dyDescent="0.25">
      <c r="A2" s="205" t="s">
        <v>13</v>
      </c>
      <c r="B2" s="205"/>
      <c r="C2" s="205"/>
      <c r="D2" s="205"/>
      <c r="E2" s="205"/>
      <c r="F2" s="27"/>
    </row>
    <row r="3" spans="1:249" ht="26.25" customHeight="1" thickBot="1" x14ac:dyDescent="0.3">
      <c r="A3" s="206"/>
      <c r="B3" s="206"/>
      <c r="C3" s="206"/>
      <c r="D3" s="206"/>
      <c r="E3" s="206"/>
      <c r="F3" s="27"/>
    </row>
    <row r="4" spans="1:249" s="2" customFormat="1" ht="30" customHeight="1" thickBot="1" x14ac:dyDescent="0.3">
      <c r="A4" s="166" t="s">
        <v>18</v>
      </c>
      <c r="B4" s="75" t="s">
        <v>1</v>
      </c>
      <c r="C4" s="76" t="s">
        <v>2</v>
      </c>
      <c r="D4" s="77" t="s">
        <v>4</v>
      </c>
      <c r="E4" s="78" t="s">
        <v>3</v>
      </c>
      <c r="F4" s="79" t="s">
        <v>5</v>
      </c>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row>
    <row r="5" spans="1:249" s="2" customFormat="1" ht="53.75" customHeight="1" thickBot="1" x14ac:dyDescent="0.3">
      <c r="A5" s="167" t="s">
        <v>23</v>
      </c>
      <c r="B5" s="177" t="s">
        <v>24</v>
      </c>
      <c r="C5" s="183" t="s">
        <v>33</v>
      </c>
      <c r="D5" s="188">
        <v>2022</v>
      </c>
      <c r="E5" s="183" t="s">
        <v>40</v>
      </c>
      <c r="F5" s="98">
        <v>1690000</v>
      </c>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row>
    <row r="6" spans="1:249" ht="15.75" customHeight="1" x14ac:dyDescent="0.25">
      <c r="A6" s="200" t="s">
        <v>25</v>
      </c>
      <c r="B6" s="214" t="s">
        <v>26</v>
      </c>
      <c r="C6" s="210" t="s">
        <v>36</v>
      </c>
      <c r="D6" s="198">
        <v>2022</v>
      </c>
      <c r="E6" s="196" t="s">
        <v>41</v>
      </c>
      <c r="F6" s="203">
        <f>1550000-94000</f>
        <v>1456000</v>
      </c>
      <c r="H6" s="14"/>
    </row>
    <row r="7" spans="1:249" ht="6.65" customHeight="1" x14ac:dyDescent="0.25">
      <c r="A7" s="201"/>
      <c r="B7" s="215"/>
      <c r="C7" s="210"/>
      <c r="D7" s="211"/>
      <c r="E7" s="210"/>
      <c r="F7" s="209"/>
    </row>
    <row r="8" spans="1:249" ht="23" customHeight="1" x14ac:dyDescent="0.25">
      <c r="A8" s="201"/>
      <c r="B8" s="80" t="s">
        <v>27</v>
      </c>
      <c r="C8" s="210"/>
      <c r="D8" s="211"/>
      <c r="E8" s="210"/>
      <c r="F8" s="209"/>
    </row>
    <row r="9" spans="1:249" ht="7.25" customHeight="1" x14ac:dyDescent="0.25">
      <c r="A9" s="201"/>
      <c r="B9" s="207" t="s">
        <v>28</v>
      </c>
      <c r="C9" s="210"/>
      <c r="D9" s="211"/>
      <c r="E9" s="210"/>
      <c r="F9" s="209"/>
    </row>
    <row r="10" spans="1:249" ht="12" customHeight="1" thickBot="1" x14ac:dyDescent="0.3">
      <c r="A10" s="202"/>
      <c r="B10" s="208"/>
      <c r="C10" s="197"/>
      <c r="D10" s="199"/>
      <c r="E10" s="197"/>
      <c r="F10" s="204"/>
    </row>
    <row r="11" spans="1:249" ht="26.4" customHeight="1" x14ac:dyDescent="0.25">
      <c r="A11" s="212" t="s">
        <v>101</v>
      </c>
      <c r="B11" s="81" t="s">
        <v>115</v>
      </c>
      <c r="C11" s="196" t="s">
        <v>34</v>
      </c>
      <c r="D11" s="198" t="s">
        <v>38</v>
      </c>
      <c r="E11" s="196" t="s">
        <v>42</v>
      </c>
      <c r="F11" s="203">
        <v>1650000</v>
      </c>
    </row>
    <row r="12" spans="1:249" ht="26.25" customHeight="1" thickBot="1" x14ac:dyDescent="0.3">
      <c r="A12" s="213"/>
      <c r="B12" s="82" t="s">
        <v>116</v>
      </c>
      <c r="C12" s="197"/>
      <c r="D12" s="199"/>
      <c r="E12" s="197"/>
      <c r="F12" s="204"/>
    </row>
    <row r="13" spans="1:249" ht="31.25" customHeight="1" thickBot="1" x14ac:dyDescent="0.3">
      <c r="A13" s="168" t="s">
        <v>102</v>
      </c>
      <c r="B13" s="101" t="s">
        <v>117</v>
      </c>
      <c r="C13" s="156" t="s">
        <v>33</v>
      </c>
      <c r="D13" s="102" t="s">
        <v>38</v>
      </c>
      <c r="E13" s="156" t="s">
        <v>43</v>
      </c>
      <c r="F13" s="85">
        <v>1250000</v>
      </c>
    </row>
    <row r="14" spans="1:249" s="49" customFormat="1" ht="41" customHeight="1" thickBot="1" x14ac:dyDescent="0.3">
      <c r="A14" s="169" t="s">
        <v>103</v>
      </c>
      <c r="B14" s="99" t="s">
        <v>118</v>
      </c>
      <c r="C14" s="175" t="s">
        <v>33</v>
      </c>
      <c r="D14" s="100" t="s">
        <v>38</v>
      </c>
      <c r="E14" s="156" t="s">
        <v>44</v>
      </c>
      <c r="F14" s="85">
        <v>650000</v>
      </c>
      <c r="G14" s="1"/>
      <c r="H14" s="1"/>
      <c r="I14" s="1"/>
      <c r="J14" s="1"/>
      <c r="K14" s="1"/>
      <c r="L14" s="1"/>
      <c r="M14" s="1"/>
      <c r="N14" s="1"/>
      <c r="O14" s="1"/>
      <c r="P14" s="1"/>
      <c r="Q14" s="1"/>
      <c r="R14" s="1"/>
      <c r="S14" s="1"/>
      <c r="T14" s="1"/>
      <c r="U14" s="1"/>
      <c r="V14" s="1"/>
      <c r="W14" s="1"/>
      <c r="X14" s="1"/>
      <c r="Y14" s="1"/>
      <c r="Z14" s="1"/>
      <c r="AA14" s="1"/>
      <c r="AB14" s="1"/>
      <c r="AC14" s="1"/>
      <c r="AD14" s="1"/>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row>
    <row r="15" spans="1:249" s="49" customFormat="1" ht="53.75" customHeight="1" thickBot="1" x14ac:dyDescent="0.3">
      <c r="A15" s="170" t="s">
        <v>104</v>
      </c>
      <c r="B15" s="84" t="s">
        <v>119</v>
      </c>
      <c r="C15" s="176" t="s">
        <v>37</v>
      </c>
      <c r="D15" s="50" t="s">
        <v>38</v>
      </c>
      <c r="E15" s="158" t="s">
        <v>45</v>
      </c>
      <c r="F15" s="83">
        <v>1100000</v>
      </c>
      <c r="G15" s="1"/>
      <c r="H15" s="1"/>
      <c r="I15" s="1"/>
      <c r="J15" s="1"/>
      <c r="K15" s="1"/>
      <c r="L15" s="1"/>
      <c r="M15" s="1"/>
      <c r="N15" s="1"/>
      <c r="O15" s="1"/>
      <c r="P15" s="1"/>
      <c r="Q15" s="1"/>
      <c r="R15" s="1"/>
      <c r="S15" s="1"/>
      <c r="T15" s="1"/>
      <c r="U15" s="1"/>
      <c r="V15" s="1"/>
      <c r="W15" s="1"/>
      <c r="X15" s="1"/>
      <c r="Y15" s="1"/>
      <c r="Z15" s="1"/>
      <c r="AA15" s="1"/>
      <c r="AB15" s="1"/>
      <c r="AC15" s="1"/>
      <c r="AD15" s="1"/>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row>
    <row r="16" spans="1:249" s="49" customFormat="1" ht="119" customHeight="1" thickBot="1" x14ac:dyDescent="0.3">
      <c r="A16" s="171" t="s">
        <v>105</v>
      </c>
      <c r="B16" s="178" t="s">
        <v>120</v>
      </c>
      <c r="C16" s="184" t="s">
        <v>33</v>
      </c>
      <c r="D16" s="189">
        <v>2022</v>
      </c>
      <c r="E16" s="156" t="s">
        <v>46</v>
      </c>
      <c r="F16" s="85">
        <v>350000</v>
      </c>
      <c r="G16" s="1"/>
      <c r="H16" s="1"/>
      <c r="I16" s="1"/>
      <c r="J16" s="1"/>
      <c r="K16" s="1"/>
      <c r="L16" s="1"/>
      <c r="M16" s="1"/>
      <c r="N16" s="1"/>
      <c r="O16" s="1"/>
      <c r="P16" s="1"/>
      <c r="Q16" s="1"/>
      <c r="R16" s="1"/>
      <c r="S16" s="1"/>
      <c r="T16" s="1"/>
      <c r="U16" s="1"/>
      <c r="V16" s="1"/>
      <c r="W16" s="1"/>
      <c r="X16" s="1"/>
      <c r="Y16" s="1"/>
      <c r="Z16" s="1"/>
      <c r="AA16" s="1"/>
      <c r="AB16" s="1"/>
      <c r="AC16" s="1"/>
      <c r="AD16" s="1"/>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row>
    <row r="17" spans="1:249" s="49" customFormat="1" ht="106.25" customHeight="1" thickBot="1" x14ac:dyDescent="0.3">
      <c r="A17" s="172" t="s">
        <v>106</v>
      </c>
      <c r="B17" s="84" t="s">
        <v>121</v>
      </c>
      <c r="C17" s="69" t="s">
        <v>32</v>
      </c>
      <c r="D17" s="190" t="s">
        <v>38</v>
      </c>
      <c r="E17" s="158" t="s">
        <v>47</v>
      </c>
      <c r="F17" s="83">
        <v>2100000</v>
      </c>
      <c r="G17" s="1"/>
      <c r="H17" s="1"/>
      <c r="I17" s="1"/>
      <c r="J17" s="1"/>
      <c r="K17" s="1"/>
      <c r="L17" s="1"/>
      <c r="M17" s="1"/>
      <c r="N17" s="1"/>
      <c r="O17" s="1"/>
      <c r="P17" s="1"/>
      <c r="Q17" s="1"/>
      <c r="R17" s="1"/>
      <c r="S17" s="1"/>
      <c r="T17" s="1"/>
      <c r="U17" s="1"/>
      <c r="V17" s="1"/>
      <c r="W17" s="1"/>
      <c r="X17" s="1"/>
      <c r="Y17" s="1"/>
      <c r="Z17" s="1"/>
      <c r="AA17" s="1"/>
      <c r="AB17" s="1"/>
      <c r="AC17" s="1"/>
      <c r="AD17" s="1"/>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row>
    <row r="18" spans="1:249" s="49" customFormat="1" ht="92.5" customHeight="1" thickBot="1" x14ac:dyDescent="0.3">
      <c r="A18" s="171" t="s">
        <v>107</v>
      </c>
      <c r="B18" s="178" t="s">
        <v>122</v>
      </c>
      <c r="C18" s="184" t="s">
        <v>31</v>
      </c>
      <c r="D18" s="189" t="s">
        <v>39</v>
      </c>
      <c r="E18" s="156" t="s">
        <v>48</v>
      </c>
      <c r="F18" s="85">
        <v>600000</v>
      </c>
      <c r="G18" s="1"/>
      <c r="H18" s="1"/>
      <c r="I18" s="1"/>
      <c r="J18" s="1"/>
      <c r="K18" s="1"/>
      <c r="L18" s="1"/>
      <c r="M18" s="1"/>
      <c r="N18" s="1"/>
      <c r="O18" s="1"/>
      <c r="P18" s="1"/>
      <c r="Q18" s="1"/>
      <c r="R18" s="1"/>
      <c r="S18" s="1"/>
      <c r="T18" s="1"/>
      <c r="U18" s="1"/>
      <c r="V18" s="1"/>
      <c r="W18" s="1"/>
      <c r="X18" s="1"/>
      <c r="Y18" s="1"/>
      <c r="Z18" s="1"/>
      <c r="AA18" s="1"/>
      <c r="AB18" s="1"/>
      <c r="AC18" s="1"/>
      <c r="AD18" s="1"/>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row>
    <row r="19" spans="1:249" s="49" customFormat="1" ht="51.75" customHeight="1" thickBot="1" x14ac:dyDescent="0.3">
      <c r="A19" s="171" t="s">
        <v>108</v>
      </c>
      <c r="B19" s="179" t="s">
        <v>123</v>
      </c>
      <c r="C19" s="176" t="s">
        <v>30</v>
      </c>
      <c r="D19" s="50" t="s">
        <v>88</v>
      </c>
      <c r="E19" s="156" t="s">
        <v>49</v>
      </c>
      <c r="F19" s="85">
        <v>650000</v>
      </c>
      <c r="G19" s="1"/>
      <c r="H19" s="1"/>
      <c r="I19" s="1"/>
      <c r="J19" s="1"/>
      <c r="K19" s="1"/>
      <c r="L19" s="1"/>
      <c r="M19" s="1"/>
      <c r="N19" s="1"/>
      <c r="O19" s="1"/>
      <c r="P19" s="1"/>
      <c r="Q19" s="1"/>
      <c r="R19" s="1"/>
      <c r="S19" s="1"/>
      <c r="T19" s="1"/>
      <c r="U19" s="1"/>
      <c r="V19" s="1"/>
      <c r="W19" s="1"/>
      <c r="X19" s="1"/>
      <c r="Y19" s="1"/>
      <c r="Z19" s="1"/>
      <c r="AA19" s="1"/>
      <c r="AB19" s="1"/>
      <c r="AC19" s="1"/>
      <c r="AD19" s="1"/>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row>
    <row r="20" spans="1:249" s="61" customFormat="1" ht="54" customHeight="1" thickBot="1" x14ac:dyDescent="0.3">
      <c r="A20" s="173" t="s">
        <v>109</v>
      </c>
      <c r="B20" s="180" t="s">
        <v>124</v>
      </c>
      <c r="C20" s="185" t="s">
        <v>29</v>
      </c>
      <c r="D20" s="191">
        <v>2022</v>
      </c>
      <c r="E20" s="152" t="s">
        <v>50</v>
      </c>
      <c r="F20" s="146">
        <f>850000-100000</f>
        <v>750000</v>
      </c>
      <c r="G20" s="1"/>
      <c r="H20" s="1"/>
      <c r="I20" s="1"/>
      <c r="J20" s="1"/>
      <c r="K20" s="1"/>
      <c r="L20" s="1"/>
      <c r="M20" s="1"/>
      <c r="N20" s="1"/>
      <c r="O20" s="1"/>
      <c r="P20" s="1"/>
      <c r="Q20" s="1"/>
      <c r="R20" s="1"/>
      <c r="S20" s="1"/>
      <c r="T20" s="1"/>
      <c r="U20" s="1"/>
      <c r="V20" s="1"/>
      <c r="W20" s="1"/>
      <c r="X20" s="1"/>
      <c r="Y20" s="1"/>
      <c r="Z20" s="1"/>
      <c r="AA20" s="1"/>
      <c r="AB20" s="1"/>
      <c r="AC20" s="1"/>
      <c r="AD20" s="1"/>
    </row>
    <row r="21" spans="1:249" s="147" customFormat="1" ht="54" customHeight="1" thickTop="1" thickBot="1" x14ac:dyDescent="0.3">
      <c r="A21" s="174" t="s">
        <v>110</v>
      </c>
      <c r="B21" s="181" t="s">
        <v>125</v>
      </c>
      <c r="C21" s="186" t="s">
        <v>32</v>
      </c>
      <c r="D21" s="192" t="s">
        <v>95</v>
      </c>
      <c r="E21" s="187" t="s">
        <v>91</v>
      </c>
      <c r="F21" s="157">
        <v>2000000</v>
      </c>
      <c r="G21" s="1"/>
      <c r="H21" s="1"/>
      <c r="I21" s="1"/>
      <c r="J21" s="1"/>
      <c r="K21" s="1"/>
      <c r="L21" s="1"/>
      <c r="M21" s="1"/>
      <c r="N21" s="1"/>
      <c r="O21" s="1"/>
      <c r="P21" s="1"/>
      <c r="Q21" s="1"/>
      <c r="R21" s="1"/>
      <c r="S21" s="1"/>
      <c r="T21" s="1"/>
      <c r="U21" s="155"/>
      <c r="V21" s="153"/>
      <c r="W21" s="153"/>
      <c r="X21" s="153"/>
      <c r="Y21" s="153"/>
      <c r="Z21" s="153"/>
      <c r="AA21" s="153"/>
      <c r="AB21" s="153"/>
      <c r="AC21" s="153"/>
      <c r="AD21" s="153"/>
    </row>
    <row r="22" spans="1:249" s="147" customFormat="1" ht="113.5" customHeight="1" thickTop="1" thickBot="1" x14ac:dyDescent="0.3">
      <c r="A22" s="174" t="s">
        <v>111</v>
      </c>
      <c r="B22" s="182" t="s">
        <v>126</v>
      </c>
      <c r="C22" s="186" t="s">
        <v>92</v>
      </c>
      <c r="D22" s="193">
        <v>2022</v>
      </c>
      <c r="E22" s="187" t="s">
        <v>98</v>
      </c>
      <c r="F22" s="157">
        <v>150000</v>
      </c>
      <c r="G22" s="1"/>
      <c r="H22" s="1"/>
      <c r="I22" s="1"/>
      <c r="J22" s="1"/>
      <c r="K22" s="1"/>
      <c r="L22" s="1"/>
      <c r="M22" s="1"/>
      <c r="N22" s="1"/>
      <c r="O22" s="1"/>
      <c r="P22" s="1"/>
      <c r="Q22" s="1"/>
      <c r="R22" s="1"/>
      <c r="S22" s="1"/>
      <c r="T22" s="1"/>
      <c r="U22" s="155"/>
      <c r="V22" s="153"/>
      <c r="W22" s="153"/>
      <c r="X22" s="153"/>
      <c r="Y22" s="153"/>
      <c r="Z22" s="153"/>
      <c r="AA22" s="153"/>
      <c r="AB22" s="153"/>
      <c r="AC22" s="153"/>
      <c r="AD22" s="153"/>
    </row>
    <row r="23" spans="1:249" ht="15" customHeight="1" thickTop="1" thickBot="1" x14ac:dyDescent="0.3">
      <c r="A23" s="86" t="s">
        <v>14</v>
      </c>
      <c r="B23" s="87"/>
      <c r="C23" s="87"/>
      <c r="D23" s="88"/>
      <c r="E23" s="86"/>
      <c r="F23" s="133">
        <f>SUM(F5:F22)</f>
        <v>14396000</v>
      </c>
    </row>
    <row r="24" spans="1:249" ht="11.25" hidden="1" customHeight="1" thickBot="1" x14ac:dyDescent="0.3">
      <c r="A24" s="30"/>
      <c r="B24" s="30"/>
      <c r="C24" s="31"/>
      <c r="D24" s="30"/>
      <c r="E24" s="30"/>
      <c r="F24" s="154"/>
    </row>
    <row r="25" spans="1:249" ht="11.25" hidden="1" customHeight="1" thickBot="1" x14ac:dyDescent="0.3">
      <c r="A25" s="7"/>
      <c r="B25" s="7"/>
      <c r="C25" s="10"/>
      <c r="D25" s="7"/>
      <c r="E25" s="7"/>
      <c r="F25" s="7"/>
    </row>
    <row r="26" spans="1:249" ht="11.25" hidden="1" customHeight="1" thickBot="1" x14ac:dyDescent="0.3">
      <c r="A26" s="7"/>
      <c r="B26" s="7"/>
      <c r="C26" s="10"/>
      <c r="D26" s="7"/>
      <c r="E26" s="7"/>
      <c r="F26" s="7"/>
    </row>
    <row r="27" spans="1:249" ht="21.75" hidden="1" customHeight="1" thickBot="1" x14ac:dyDescent="0.3">
      <c r="A27" s="7"/>
      <c r="B27" s="7"/>
      <c r="C27" s="10"/>
      <c r="D27" s="7"/>
      <c r="E27" s="7"/>
      <c r="F27" s="7"/>
    </row>
    <row r="28" spans="1:249" ht="21.75" hidden="1" customHeight="1" thickBot="1" x14ac:dyDescent="0.3">
      <c r="A28" s="7"/>
      <c r="B28" s="7"/>
      <c r="C28" s="10"/>
      <c r="D28" s="7"/>
      <c r="E28" s="7"/>
      <c r="F28" s="7"/>
    </row>
    <row r="29" spans="1:249" ht="21.75" customHeight="1" x14ac:dyDescent="0.25">
      <c r="A29" s="36"/>
      <c r="B29" s="7"/>
      <c r="C29" s="10"/>
      <c r="D29" s="7"/>
      <c r="E29" s="7"/>
      <c r="F29" s="7"/>
    </row>
    <row r="30" spans="1:249" ht="21.75" customHeight="1" x14ac:dyDescent="0.25">
      <c r="A30" s="7"/>
      <c r="B30" s="7"/>
      <c r="C30" s="10"/>
      <c r="D30" s="7"/>
      <c r="E30" s="7"/>
      <c r="F30" s="7"/>
    </row>
    <row r="31" spans="1:249" ht="43.5" customHeight="1" x14ac:dyDescent="0.25">
      <c r="A31" s="10"/>
      <c r="B31" s="7"/>
      <c r="C31" s="10"/>
      <c r="D31" s="7"/>
      <c r="E31" s="7"/>
      <c r="F31" s="7"/>
    </row>
    <row r="32" spans="1:249" ht="13" customHeight="1" x14ac:dyDescent="0.25">
      <c r="C32" s="13"/>
      <c r="D32" s="14"/>
    </row>
    <row r="34" ht="13.5" customHeight="1" x14ac:dyDescent="0.25"/>
    <row r="35" ht="13" customHeight="1" x14ac:dyDescent="0.25"/>
    <row r="38" ht="13" customHeight="1" x14ac:dyDescent="0.25"/>
    <row r="41" ht="13.5" customHeight="1" x14ac:dyDescent="0.25"/>
  </sheetData>
  <mergeCells count="14">
    <mergeCell ref="B1:D1"/>
    <mergeCell ref="C11:C12"/>
    <mergeCell ref="D11:D12"/>
    <mergeCell ref="A6:A10"/>
    <mergeCell ref="F11:F12"/>
    <mergeCell ref="A2:E3"/>
    <mergeCell ref="B9:B10"/>
    <mergeCell ref="F6:F10"/>
    <mergeCell ref="C6:C10"/>
    <mergeCell ref="D6:D10"/>
    <mergeCell ref="E6:E10"/>
    <mergeCell ref="E11:E12"/>
    <mergeCell ref="A11:A12"/>
    <mergeCell ref="B6:B7"/>
  </mergeCells>
  <phoneticPr fontId="2" type="noConversion"/>
  <pageMargins left="0.74803149606299202" right="0.43307086614173201" top="0.70866141732283505" bottom="0.98425196850393704" header="0.511811023622047" footer="0.511811023622047"/>
  <pageSetup paperSize="9" orientation="landscape"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24"/>
  <sheetViews>
    <sheetView topLeftCell="A16" zoomScalePageLayoutView="90" workbookViewId="0">
      <selection activeCell="H23" sqref="H23"/>
    </sheetView>
  </sheetViews>
  <sheetFormatPr defaultColWidth="9.08984375" defaultRowHeight="10.5" x14ac:dyDescent="0.25"/>
  <cols>
    <col min="1" max="1" width="30.08984375" style="7" customWidth="1"/>
    <col min="2" max="2" width="43.08984375" style="7" customWidth="1"/>
    <col min="3" max="3" width="11.6328125" style="7" customWidth="1"/>
    <col min="4" max="4" width="11.90625" style="8" customWidth="1"/>
    <col min="5" max="5" width="16.90625" style="7" customWidth="1"/>
    <col min="6" max="6" width="15.08984375" style="9" customWidth="1"/>
    <col min="7" max="8" width="9.08984375" style="7"/>
    <col min="9" max="9" width="11.6328125" style="7" customWidth="1"/>
    <col min="10" max="16384" width="9.08984375" style="7"/>
  </cols>
  <sheetData>
    <row r="1" spans="1:85" s="6" customFormat="1" ht="15" x14ac:dyDescent="0.25">
      <c r="A1" s="239" t="s">
        <v>89</v>
      </c>
      <c r="B1" s="239"/>
      <c r="C1" s="239"/>
      <c r="D1" s="239"/>
      <c r="E1" s="239"/>
      <c r="F1" s="26"/>
    </row>
    <row r="2" spans="1:85" ht="15.75" customHeight="1" x14ac:dyDescent="0.25">
      <c r="A2" s="245" t="s">
        <v>21</v>
      </c>
      <c r="B2" s="245"/>
      <c r="C2" s="245"/>
      <c r="D2" s="245"/>
      <c r="E2" s="246"/>
      <c r="F2" s="27"/>
    </row>
    <row r="3" spans="1:85" ht="21.75" customHeight="1" thickBot="1" x14ac:dyDescent="0.3">
      <c r="A3" s="245"/>
      <c r="B3" s="245"/>
      <c r="C3" s="245"/>
      <c r="D3" s="245"/>
      <c r="E3" s="246"/>
      <c r="F3" s="27"/>
    </row>
    <row r="4" spans="1:85" ht="21.75" customHeight="1" thickBot="1" x14ac:dyDescent="0.3">
      <c r="A4" s="240" t="s">
        <v>19</v>
      </c>
      <c r="B4" s="241"/>
      <c r="C4" s="241"/>
      <c r="D4" s="241"/>
      <c r="E4" s="241"/>
      <c r="F4" s="242"/>
    </row>
    <row r="5" spans="1:85" ht="27.65" customHeight="1" thickBot="1" x14ac:dyDescent="0.3">
      <c r="A5" s="54" t="s">
        <v>18</v>
      </c>
      <c r="B5" s="55" t="s">
        <v>1</v>
      </c>
      <c r="C5" s="54" t="s">
        <v>2</v>
      </c>
      <c r="D5" s="55" t="s">
        <v>4</v>
      </c>
      <c r="E5" s="54" t="s">
        <v>3</v>
      </c>
      <c r="F5" s="33" t="s">
        <v>5</v>
      </c>
    </row>
    <row r="6" spans="1:85" s="12" customFormat="1" ht="29.4" customHeight="1" x14ac:dyDescent="0.25">
      <c r="A6" s="227" t="s">
        <v>52</v>
      </c>
      <c r="B6" s="28" t="s">
        <v>51</v>
      </c>
      <c r="C6" s="198" t="s">
        <v>58</v>
      </c>
      <c r="D6" s="247" t="s">
        <v>93</v>
      </c>
      <c r="E6" s="248" t="s">
        <v>59</v>
      </c>
      <c r="F6" s="243">
        <f>950000-200000</f>
        <v>750000</v>
      </c>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row>
    <row r="7" spans="1:85" s="12" customFormat="1" ht="30" customHeight="1" thickBot="1" x14ac:dyDescent="0.3">
      <c r="A7" s="238"/>
      <c r="B7" s="29" t="s">
        <v>112</v>
      </c>
      <c r="C7" s="211"/>
      <c r="D7" s="211"/>
      <c r="E7" s="249"/>
      <c r="F7" s="244"/>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row>
    <row r="8" spans="1:85" ht="18.75" customHeight="1" x14ac:dyDescent="0.3">
      <c r="A8" s="227" t="s">
        <v>53</v>
      </c>
      <c r="B8" s="106" t="s">
        <v>54</v>
      </c>
      <c r="C8" s="198" t="s">
        <v>58</v>
      </c>
      <c r="D8" s="198" t="s">
        <v>38</v>
      </c>
      <c r="E8" s="107" t="s">
        <v>60</v>
      </c>
      <c r="F8" s="134">
        <v>850000</v>
      </c>
      <c r="K8" s="26"/>
      <c r="L8" s="26"/>
      <c r="M8" s="26"/>
      <c r="N8" s="26"/>
      <c r="O8" s="26"/>
      <c r="P8" s="65"/>
    </row>
    <row r="9" spans="1:85" s="46" customFormat="1" ht="32" customHeight="1" x14ac:dyDescent="0.25">
      <c r="A9" s="238"/>
      <c r="B9" s="103" t="s">
        <v>55</v>
      </c>
      <c r="C9" s="211"/>
      <c r="D9" s="211"/>
      <c r="E9" s="105" t="s">
        <v>113</v>
      </c>
      <c r="F9" s="135">
        <f>210000-90000</f>
        <v>120000</v>
      </c>
      <c r="K9" s="254"/>
      <c r="L9" s="66"/>
      <c r="M9" s="210"/>
      <c r="N9" s="210"/>
      <c r="O9" s="250"/>
      <c r="P9" s="251"/>
    </row>
    <row r="10" spans="1:85" ht="29.4" customHeight="1" x14ac:dyDescent="0.25">
      <c r="A10" s="238"/>
      <c r="B10" s="104" t="s">
        <v>56</v>
      </c>
      <c r="C10" s="211"/>
      <c r="D10" s="211"/>
      <c r="E10" s="108" t="s">
        <v>61</v>
      </c>
      <c r="F10" s="135">
        <f>1600000+114000</f>
        <v>1714000</v>
      </c>
      <c r="K10" s="254"/>
      <c r="L10" s="66"/>
      <c r="M10" s="210"/>
      <c r="N10" s="210"/>
      <c r="O10" s="250"/>
      <c r="P10" s="251"/>
    </row>
    <row r="11" spans="1:85" ht="29" customHeight="1" x14ac:dyDescent="0.25">
      <c r="A11" s="238"/>
      <c r="B11" s="103" t="s">
        <v>57</v>
      </c>
      <c r="C11" s="211"/>
      <c r="D11" s="211"/>
      <c r="E11" s="108" t="s">
        <v>61</v>
      </c>
      <c r="F11" s="135">
        <f>1800000+114000</f>
        <v>1914000</v>
      </c>
      <c r="K11" s="250"/>
      <c r="L11" s="66"/>
      <c r="M11" s="210"/>
      <c r="N11" s="210"/>
      <c r="O11" s="252"/>
      <c r="P11" s="253"/>
    </row>
    <row r="12" spans="1:85" ht="45.65" customHeight="1" thickBot="1" x14ac:dyDescent="0.3">
      <c r="A12" s="238"/>
      <c r="B12" s="151" t="s">
        <v>97</v>
      </c>
      <c r="C12" s="211"/>
      <c r="D12" s="211"/>
      <c r="E12" s="160" t="s">
        <v>62</v>
      </c>
      <c r="F12" s="161">
        <v>650000</v>
      </c>
      <c r="I12" s="125"/>
      <c r="K12" s="250"/>
      <c r="L12" s="66"/>
      <c r="M12" s="210"/>
      <c r="N12" s="210"/>
      <c r="O12" s="252"/>
      <c r="P12" s="253"/>
    </row>
    <row r="13" spans="1:85" ht="45.65" customHeight="1" thickBot="1" x14ac:dyDescent="0.3">
      <c r="A13" s="150"/>
      <c r="B13" s="164" t="s">
        <v>94</v>
      </c>
      <c r="C13" s="165" t="s">
        <v>58</v>
      </c>
      <c r="D13" s="165" t="s">
        <v>38</v>
      </c>
      <c r="E13" s="162"/>
      <c r="F13" s="163">
        <v>2608000</v>
      </c>
      <c r="I13" s="125"/>
      <c r="K13" s="250"/>
      <c r="L13" s="66"/>
      <c r="M13" s="148"/>
      <c r="N13" s="148"/>
      <c r="O13" s="149"/>
      <c r="P13" s="253"/>
    </row>
    <row r="14" spans="1:85" ht="20" customHeight="1" thickBot="1" x14ac:dyDescent="0.3">
      <c r="A14" s="159" t="s">
        <v>12</v>
      </c>
      <c r="B14" s="229"/>
      <c r="C14" s="230"/>
      <c r="D14" s="230"/>
      <c r="E14" s="231"/>
      <c r="F14" s="136">
        <f>SUM(F6:F13)</f>
        <v>8606000</v>
      </c>
      <c r="K14" s="250"/>
      <c r="L14" s="31"/>
      <c r="M14" s="69"/>
      <c r="N14" s="69"/>
      <c r="O14" s="31"/>
      <c r="P14" s="253"/>
    </row>
    <row r="15" spans="1:85" ht="0.75" customHeight="1" thickBot="1" x14ac:dyDescent="0.3">
      <c r="A15" s="58"/>
      <c r="B15" s="58"/>
      <c r="C15" s="57"/>
      <c r="D15" s="59"/>
      <c r="E15" s="32"/>
      <c r="F15" s="60">
        <v>350</v>
      </c>
      <c r="K15" s="250"/>
      <c r="L15" s="31"/>
      <c r="M15" s="67"/>
      <c r="N15" s="70"/>
      <c r="O15" s="71"/>
      <c r="P15" s="253"/>
    </row>
    <row r="16" spans="1:85" ht="19.5" customHeight="1" thickBot="1" x14ac:dyDescent="0.3">
      <c r="A16" s="232" t="s">
        <v>114</v>
      </c>
      <c r="B16" s="233"/>
      <c r="C16" s="233"/>
      <c r="D16" s="233"/>
      <c r="E16" s="233"/>
      <c r="F16" s="234"/>
      <c r="K16" s="71"/>
      <c r="L16" s="71"/>
      <c r="M16" s="68"/>
      <c r="N16" s="72"/>
      <c r="O16" s="31"/>
      <c r="P16" s="73"/>
    </row>
    <row r="17" spans="1:6" ht="54" customHeight="1" thickBot="1" x14ac:dyDescent="0.3">
      <c r="A17" s="62" t="s">
        <v>81</v>
      </c>
      <c r="B17" s="63" t="s">
        <v>96</v>
      </c>
      <c r="C17" s="40" t="s">
        <v>63</v>
      </c>
      <c r="D17" s="41">
        <v>2022</v>
      </c>
      <c r="E17" s="37"/>
      <c r="F17" s="137">
        <v>200000</v>
      </c>
    </row>
    <row r="18" spans="1:6" ht="18.75" customHeight="1" thickBot="1" x14ac:dyDescent="0.3">
      <c r="A18" s="38" t="s">
        <v>12</v>
      </c>
      <c r="B18" s="235"/>
      <c r="C18" s="236"/>
      <c r="D18" s="236"/>
      <c r="E18" s="237"/>
      <c r="F18" s="39">
        <f>SUM(F17:F17)</f>
        <v>200000</v>
      </c>
    </row>
    <row r="19" spans="1:6" ht="15" customHeight="1" thickBot="1" x14ac:dyDescent="0.3">
      <c r="A19" s="224" t="s">
        <v>20</v>
      </c>
      <c r="B19" s="225"/>
      <c r="C19" s="225"/>
      <c r="D19" s="225"/>
      <c r="E19" s="225"/>
      <c r="F19" s="226"/>
    </row>
    <row r="20" spans="1:6" ht="31.5" customHeight="1" thickBot="1" x14ac:dyDescent="0.3">
      <c r="A20" s="227" t="s">
        <v>82</v>
      </c>
      <c r="B20" s="35" t="s">
        <v>83</v>
      </c>
      <c r="C20" s="109" t="s">
        <v>32</v>
      </c>
      <c r="D20" s="111" t="s">
        <v>38</v>
      </c>
      <c r="E20" s="113" t="s">
        <v>64</v>
      </c>
      <c r="F20" s="216">
        <f>1500000-200000</f>
        <v>1300000</v>
      </c>
    </row>
    <row r="21" spans="1:6" ht="31.5" customHeight="1" thickBot="1" x14ac:dyDescent="0.3">
      <c r="A21" s="228"/>
      <c r="B21" s="32" t="s">
        <v>84</v>
      </c>
      <c r="C21" s="110" t="s">
        <v>32</v>
      </c>
      <c r="D21" s="112" t="s">
        <v>38</v>
      </c>
      <c r="E21" s="113" t="s">
        <v>64</v>
      </c>
      <c r="F21" s="217"/>
    </row>
    <row r="22" spans="1:6" ht="45.65" customHeight="1" thickBot="1" x14ac:dyDescent="0.3">
      <c r="A22" s="132" t="s">
        <v>86</v>
      </c>
      <c r="B22" s="126" t="s">
        <v>85</v>
      </c>
      <c r="C22" s="127" t="s">
        <v>32</v>
      </c>
      <c r="D22" s="128" t="s">
        <v>38</v>
      </c>
      <c r="E22" s="129" t="s">
        <v>65</v>
      </c>
      <c r="F22" s="130">
        <v>300000</v>
      </c>
    </row>
    <row r="23" spans="1:6" ht="18.75" customHeight="1" thickBot="1" x14ac:dyDescent="0.3">
      <c r="A23" s="34" t="s">
        <v>12</v>
      </c>
      <c r="B23" s="221"/>
      <c r="C23" s="222"/>
      <c r="D23" s="222"/>
      <c r="E23" s="223"/>
      <c r="F23" s="131">
        <f>SUM(F20:F22)</f>
        <v>1600000</v>
      </c>
    </row>
    <row r="24" spans="1:6" ht="19.25" customHeight="1" thickBot="1" x14ac:dyDescent="0.3">
      <c r="A24" s="218" t="s">
        <v>15</v>
      </c>
      <c r="B24" s="219"/>
      <c r="C24" s="219"/>
      <c r="D24" s="219"/>
      <c r="E24" s="220"/>
      <c r="F24" s="138">
        <f>F14+F18+F23</f>
        <v>10406000</v>
      </c>
    </row>
  </sheetData>
  <mergeCells count="29">
    <mergeCell ref="O9:O10"/>
    <mergeCell ref="P9:P10"/>
    <mergeCell ref="K11:K15"/>
    <mergeCell ref="M11:M12"/>
    <mergeCell ref="N11:N12"/>
    <mergeCell ref="O11:O12"/>
    <mergeCell ref="P11:P15"/>
    <mergeCell ref="K9:K10"/>
    <mergeCell ref="M9:M10"/>
    <mergeCell ref="N9:N10"/>
    <mergeCell ref="A1:E1"/>
    <mergeCell ref="A6:A7"/>
    <mergeCell ref="A4:F4"/>
    <mergeCell ref="F6:F7"/>
    <mergeCell ref="A2:E3"/>
    <mergeCell ref="D6:D7"/>
    <mergeCell ref="C6:C7"/>
    <mergeCell ref="E6:E7"/>
    <mergeCell ref="F20:F21"/>
    <mergeCell ref="A24:E24"/>
    <mergeCell ref="B23:E23"/>
    <mergeCell ref="A19:F19"/>
    <mergeCell ref="C8:C12"/>
    <mergeCell ref="D8:D12"/>
    <mergeCell ref="A20:A21"/>
    <mergeCell ref="B14:E14"/>
    <mergeCell ref="A16:F16"/>
    <mergeCell ref="B18:E18"/>
    <mergeCell ref="A8:A12"/>
  </mergeCells>
  <phoneticPr fontId="2" type="noConversion"/>
  <pageMargins left="0.56000000000000005" right="0.44" top="0.98425196850393704" bottom="0.98425196850393704" header="0.511811023622047" footer="0.511811023622047"/>
  <pageSetup orientation="landscape" r:id="rId1"/>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topLeftCell="A12" zoomScale="110" zoomScaleNormal="110" zoomScalePageLayoutView="90" workbookViewId="0">
      <selection activeCell="B10" sqref="B10"/>
    </sheetView>
  </sheetViews>
  <sheetFormatPr defaultColWidth="9.08984375" defaultRowHeight="12.5" x14ac:dyDescent="0.25"/>
  <cols>
    <col min="1" max="1" width="27.6328125" style="91" customWidth="1"/>
    <col min="2" max="2" width="45.6328125" style="91" customWidth="1"/>
    <col min="3" max="3" width="12.90625" style="91" customWidth="1"/>
    <col min="4" max="4" width="9.453125" style="91" customWidth="1"/>
    <col min="5" max="5" width="21.90625" style="91" customWidth="1"/>
    <col min="6" max="6" width="15.08984375" style="91" customWidth="1"/>
    <col min="7" max="7" width="9.08984375" style="91"/>
    <col min="8" max="8" width="10.6328125" style="91" bestFit="1" customWidth="1"/>
    <col min="9" max="16384" width="9.08984375" style="91"/>
  </cols>
  <sheetData>
    <row r="1" spans="1:8" s="90" customFormat="1" x14ac:dyDescent="0.25">
      <c r="A1" s="262" t="s">
        <v>90</v>
      </c>
      <c r="B1" s="262"/>
      <c r="C1" s="262"/>
      <c r="D1" s="262"/>
      <c r="E1" s="262"/>
      <c r="F1" s="89"/>
    </row>
    <row r="2" spans="1:8" ht="13" customHeight="1" x14ac:dyDescent="0.25">
      <c r="A2" s="257" t="s">
        <v>22</v>
      </c>
      <c r="B2" s="257"/>
      <c r="C2" s="257"/>
      <c r="D2" s="257"/>
      <c r="E2" s="257"/>
      <c r="F2" s="257"/>
    </row>
    <row r="3" spans="1:8" ht="30" customHeight="1" thickBot="1" x14ac:dyDescent="0.3">
      <c r="A3" s="258"/>
      <c r="B3" s="258"/>
      <c r="C3" s="258"/>
      <c r="D3" s="258"/>
      <c r="E3" s="258"/>
      <c r="F3" s="258"/>
    </row>
    <row r="4" spans="1:8" ht="27.25" customHeight="1" thickBot="1" x14ac:dyDescent="0.3">
      <c r="A4" s="42" t="s">
        <v>18</v>
      </c>
      <c r="B4" s="43" t="s">
        <v>1</v>
      </c>
      <c r="C4" s="94" t="s">
        <v>2</v>
      </c>
      <c r="D4" s="43" t="s">
        <v>4</v>
      </c>
      <c r="E4" s="44" t="s">
        <v>3</v>
      </c>
      <c r="F4" s="45" t="s">
        <v>5</v>
      </c>
    </row>
    <row r="5" spans="1:8" ht="57" customHeight="1" thickTop="1" x14ac:dyDescent="0.25">
      <c r="A5" s="260" t="s">
        <v>66</v>
      </c>
      <c r="B5" s="267" t="s">
        <v>100</v>
      </c>
      <c r="C5" s="269" t="s">
        <v>35</v>
      </c>
      <c r="D5" s="271">
        <v>2022</v>
      </c>
      <c r="E5" s="273" t="s">
        <v>67</v>
      </c>
      <c r="F5" s="275">
        <f>1500000-300000</f>
        <v>1200000</v>
      </c>
    </row>
    <row r="6" spans="1:8" ht="61.5" customHeight="1" thickBot="1" x14ac:dyDescent="0.3">
      <c r="A6" s="261"/>
      <c r="B6" s="268"/>
      <c r="C6" s="270"/>
      <c r="D6" s="272"/>
      <c r="E6" s="274"/>
      <c r="F6" s="276"/>
    </row>
    <row r="7" spans="1:8" ht="37.25" customHeight="1" thickBot="1" x14ac:dyDescent="0.3">
      <c r="A7" s="124" t="s">
        <v>70</v>
      </c>
      <c r="B7" s="121" t="s">
        <v>71</v>
      </c>
      <c r="C7" s="122" t="s">
        <v>32</v>
      </c>
      <c r="D7" s="123">
        <v>2022</v>
      </c>
      <c r="E7" s="119" t="s">
        <v>72</v>
      </c>
      <c r="F7" s="16">
        <f>1150000-200000</f>
        <v>950000</v>
      </c>
      <c r="H7" s="194"/>
    </row>
    <row r="8" spans="1:8" ht="53" customHeight="1" thickBot="1" x14ac:dyDescent="0.3">
      <c r="A8" s="93" t="s">
        <v>74</v>
      </c>
      <c r="B8" s="115" t="s">
        <v>75</v>
      </c>
      <c r="C8" s="120" t="s">
        <v>73</v>
      </c>
      <c r="D8" s="120">
        <v>2022</v>
      </c>
      <c r="E8" s="64" t="s">
        <v>68</v>
      </c>
      <c r="F8" s="95">
        <f>400000-100000</f>
        <v>300000</v>
      </c>
    </row>
    <row r="9" spans="1:8" ht="204" customHeight="1" thickBot="1" x14ac:dyDescent="0.3">
      <c r="A9" s="92" t="s">
        <v>76</v>
      </c>
      <c r="B9" s="97" t="s">
        <v>99</v>
      </c>
      <c r="C9" s="15" t="s">
        <v>35</v>
      </c>
      <c r="D9" s="15">
        <v>2022</v>
      </c>
      <c r="E9" s="119" t="s">
        <v>69</v>
      </c>
      <c r="F9" s="56">
        <f>564000-200000</f>
        <v>364000</v>
      </c>
    </row>
    <row r="10" spans="1:8" ht="122" customHeight="1" thickBot="1" x14ac:dyDescent="0.3">
      <c r="A10" s="92" t="s">
        <v>77</v>
      </c>
      <c r="B10" s="97" t="s">
        <v>127</v>
      </c>
      <c r="C10" s="15" t="s">
        <v>35</v>
      </c>
      <c r="D10" s="15">
        <v>2022</v>
      </c>
      <c r="E10" s="119" t="s">
        <v>69</v>
      </c>
      <c r="F10" s="56">
        <v>650000</v>
      </c>
    </row>
    <row r="11" spans="1:8" ht="82.25" customHeight="1" x14ac:dyDescent="0.25">
      <c r="A11" s="116" t="s">
        <v>78</v>
      </c>
      <c r="B11" s="96" t="s">
        <v>79</v>
      </c>
      <c r="C11" s="114" t="s">
        <v>35</v>
      </c>
      <c r="D11" s="114">
        <v>2022</v>
      </c>
      <c r="E11" s="117" t="s">
        <v>80</v>
      </c>
      <c r="F11" s="118">
        <v>450000</v>
      </c>
    </row>
    <row r="12" spans="1:8" ht="15.75" customHeight="1" x14ac:dyDescent="0.25">
      <c r="A12" s="263" t="s">
        <v>16</v>
      </c>
      <c r="B12" s="264"/>
      <c r="C12" s="264"/>
      <c r="D12" s="264"/>
      <c r="E12" s="264"/>
      <c r="F12" s="255">
        <f>F11+F10+F9+F8+F7+F6+F5</f>
        <v>3914000</v>
      </c>
    </row>
    <row r="13" spans="1:8" ht="13" thickBot="1" x14ac:dyDescent="0.3">
      <c r="A13" s="265"/>
      <c r="B13" s="266"/>
      <c r="C13" s="266"/>
      <c r="D13" s="266"/>
      <c r="E13" s="266"/>
      <c r="F13" s="256"/>
    </row>
    <row r="14" spans="1:8" x14ac:dyDescent="0.25">
      <c r="A14" s="259"/>
      <c r="B14" s="259"/>
      <c r="C14" s="259"/>
      <c r="D14" s="259"/>
    </row>
    <row r="15" spans="1:8" x14ac:dyDescent="0.25">
      <c r="A15" s="259"/>
      <c r="B15" s="259"/>
      <c r="C15" s="259"/>
      <c r="D15" s="259"/>
    </row>
  </sheetData>
  <mergeCells count="12">
    <mergeCell ref="F12:F13"/>
    <mergeCell ref="A2:F3"/>
    <mergeCell ref="A15:D15"/>
    <mergeCell ref="A5:A6"/>
    <mergeCell ref="A1:E1"/>
    <mergeCell ref="A14:D14"/>
    <mergeCell ref="A12:E13"/>
    <mergeCell ref="B5:B6"/>
    <mergeCell ref="C5:C6"/>
    <mergeCell ref="D5:D6"/>
    <mergeCell ref="E5:E6"/>
    <mergeCell ref="F5:F6"/>
  </mergeCells>
  <phoneticPr fontId="2" type="noConversion"/>
  <pageMargins left="0.57999999999999996" right="0.43307086614173229" top="0.98425196850393704" bottom="0.59055118110236227" header="0.51181102362204722" footer="0.23622047244094491"/>
  <pageSetup paperSize="9" orientation="landscape"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8"/>
  <sheetViews>
    <sheetView tabSelected="1" workbookViewId="0">
      <selection activeCell="K15" sqref="K15"/>
    </sheetView>
  </sheetViews>
  <sheetFormatPr defaultColWidth="9.08984375" defaultRowHeight="12.5" x14ac:dyDescent="0.25"/>
  <cols>
    <col min="1" max="1" width="9.08984375" style="139"/>
    <col min="2" max="2" width="29.6328125" style="139" bestFit="1" customWidth="1"/>
    <col min="3" max="3" width="26.54296875" style="139" customWidth="1"/>
    <col min="4" max="4" width="10.08984375" style="139" customWidth="1"/>
    <col min="5" max="6" width="11.6328125" style="139" bestFit="1" customWidth="1"/>
    <col min="7" max="8" width="9.08984375" style="139"/>
    <col min="9" max="9" width="12.6328125" style="139" bestFit="1" customWidth="1"/>
    <col min="10" max="10" width="9.08984375" style="139"/>
    <col min="11" max="11" width="11.6328125" style="139" bestFit="1" customWidth="1"/>
    <col min="12" max="16384" width="9.08984375" style="139"/>
  </cols>
  <sheetData>
    <row r="1" spans="2:9" ht="18" customHeight="1" x14ac:dyDescent="0.25">
      <c r="B1" s="277" t="s">
        <v>90</v>
      </c>
      <c r="C1" s="277"/>
    </row>
    <row r="2" spans="2:9" x14ac:dyDescent="0.25">
      <c r="B2" s="277"/>
      <c r="C2" s="277"/>
    </row>
    <row r="3" spans="2:9" ht="18.75" customHeight="1" x14ac:dyDescent="0.25">
      <c r="B3" s="278" t="s">
        <v>7</v>
      </c>
      <c r="C3" s="278"/>
    </row>
    <row r="4" spans="2:9" ht="13" thickBot="1" x14ac:dyDescent="0.3">
      <c r="B4" s="279"/>
      <c r="C4" s="279"/>
    </row>
    <row r="5" spans="2:9" ht="20.5" thickBot="1" x14ac:dyDescent="0.45">
      <c r="B5" s="17" t="s">
        <v>10</v>
      </c>
      <c r="C5" s="18" t="s">
        <v>8</v>
      </c>
      <c r="D5" s="19" t="s">
        <v>0</v>
      </c>
    </row>
    <row r="6" spans="2:9" ht="24" customHeight="1" thickBot="1" x14ac:dyDescent="0.45">
      <c r="B6" s="23" t="s">
        <v>9</v>
      </c>
      <c r="C6" s="140">
        <f>'Action plan Task 1'!F23</f>
        <v>14396000</v>
      </c>
      <c r="D6" s="20">
        <f>((C6*100)/C9)</f>
        <v>50.132330408134841</v>
      </c>
      <c r="E6" s="141"/>
    </row>
    <row r="7" spans="2:9" ht="20.5" thickBot="1" x14ac:dyDescent="0.45">
      <c r="B7" s="22" t="s">
        <v>11</v>
      </c>
      <c r="C7" s="142">
        <f>'Action plan Task 2'!F24</f>
        <v>10406000</v>
      </c>
      <c r="D7" s="20">
        <f>((C7*100)/C9)</f>
        <v>36.237637553976874</v>
      </c>
      <c r="E7" s="141"/>
    </row>
    <row r="8" spans="2:9" ht="21.75" customHeight="1" thickBot="1" x14ac:dyDescent="0.45">
      <c r="B8" s="24" t="s">
        <v>17</v>
      </c>
      <c r="C8" s="143">
        <f>'Action plan Task 3'!F12</f>
        <v>3914000</v>
      </c>
      <c r="D8" s="21">
        <f>((C8*100)/C9)</f>
        <v>13.630032037888284</v>
      </c>
      <c r="E8" s="141"/>
    </row>
    <row r="9" spans="2:9" ht="20.5" thickBot="1" x14ac:dyDescent="0.45">
      <c r="B9" s="47" t="s">
        <v>6</v>
      </c>
      <c r="C9" s="48">
        <f>SUM(C6:C8)</f>
        <v>28716000</v>
      </c>
      <c r="D9" s="25">
        <f>SUM(D6:D8)</f>
        <v>100</v>
      </c>
      <c r="I9" s="144"/>
    </row>
    <row r="10" spans="2:9" ht="13" x14ac:dyDescent="0.3">
      <c r="B10" s="145"/>
      <c r="C10" s="5"/>
      <c r="F10" s="144"/>
    </row>
    <row r="12" spans="2:9" x14ac:dyDescent="0.25">
      <c r="C12" s="144"/>
    </row>
    <row r="13" spans="2:9" x14ac:dyDescent="0.25">
      <c r="C13" s="144"/>
    </row>
    <row r="14" spans="2:9" x14ac:dyDescent="0.25">
      <c r="C14" s="144"/>
    </row>
    <row r="18" spans="5:5" x14ac:dyDescent="0.25">
      <c r="E18" s="144"/>
    </row>
  </sheetData>
  <mergeCells count="2">
    <mergeCell ref="B1:C2"/>
    <mergeCell ref="B3:C4"/>
  </mergeCells>
  <phoneticPr fontId="0" type="noConversion"/>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c 2 9 c U / + V S J C i A A A A 9 Q A A A B I A H A B D b 2 5 m a W c v U G F j a 2 F n Z S 5 4 b W w g o h g A K K A U A A A A A A A A A A A A A A A A A A A A A A A A A A A A h Y + x D o I w G I R f h X S n R R h U 8 l M G V 0 l M i M a 1 K R U a 4 c f Q Y n k 3 B x / J V x C i q J v j 3 X e X 3 D 1 u d 0 i H p v a u q j O 6 x Y Q s a E A 8 h b I t N J Y J 6 e 3 J X 5 G U w 0 7 I s y i V N 4 b R x I P R C a m s v c S M O e e o i 2 j b l S w M g g U 7 Z t t c V q o R v k Z j B U p F P q 3 i f 4 t w O L z G 8 J C u l z Q K x 0 n A Z g 8 y j V 8 + s Y n + m L D p a 9 t 3 i i v 0 9 z m w W Q J 7 X + B P U E s D B B Q A A g A I A H N v X 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z b 1 x T K I p H u A 4 A A A A R A A A A E w A c A E Z v c m 1 1 b G F z L 1 N l Y 3 R p b 2 4 x L m 0 g o h g A K K A U A A A A A A A A A A A A A A A A A A A A A A A A A A A A K 0 5 N L s n M z 1 M I h t C G 1 g B Q S w E C L Q A U A A I A C A B z b 1 x T / 5 V I k K I A A A D 1 A A A A E g A A A A A A A A A A A A A A A A A A A A A A Q 2 9 u Z m l n L 1 B h Y 2 t h Z 2 U u e G 1 s U E s B A i 0 A F A A C A A g A c 2 9 c U w / K 6 a u k A A A A 6 Q A A A B M A A A A A A A A A A A A A A A A A 7 g A A A F t D b 2 5 0 Z W 5 0 X 1 R 5 c G V z X S 5 4 b W x Q S w E C L Q A U A A I A C A B z b 1 x T 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N x n h A e b k 0 y K o s 7 f V 3 M 7 / w A A A A A C A A A A A A A D Z g A A w A A A A B A A A A D Z j 5 a G p b P t 6 N t k u m K M B l i 4 A A A A A A S A A A C g A A A A E A A A A L 5 Q / o 9 R B x e P 8 + H i 5 w a j E g l Q A A A A N 8 i K O W W v G n E 4 m T 5 y i j Q A / 7 b 6 w / C E K f e 8 8 I B + F K k 6 g J b + i s k m E w r K q l 0 z V 7 T b T l R G V h w o b I e X N E W C Y s K y m 1 d E K r W 3 w R R / G k y W d 0 + S i g b J n N c U A A A A w P I f 7 x 0 X j 7 5 h I o h h X x k L A 9 a D B W 8 = < / D a t a M a s h u p > 
</file>

<file path=customXml/itemProps1.xml><?xml version="1.0" encoding="utf-8"?>
<ds:datastoreItem xmlns:ds="http://schemas.openxmlformats.org/officeDocument/2006/customXml" ds:itemID="{7C94B3F7-B719-44E1-A9CF-A75370B91F1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Action plan Task 1</vt:lpstr>
      <vt:lpstr>Action plan Task 2</vt:lpstr>
      <vt:lpstr>Action plan Task 3</vt:lpstr>
      <vt:lpstr>Budget Total</vt:lpstr>
    </vt:vector>
  </TitlesOfParts>
  <Company>HCData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 PC</dc:creator>
  <cp:lastModifiedBy>Ardita Dema</cp:lastModifiedBy>
  <cp:lastPrinted>2021-11-02T10:41:00Z</cp:lastPrinted>
  <dcterms:created xsi:type="dcterms:W3CDTF">2006-09-19T20:11:13Z</dcterms:created>
  <dcterms:modified xsi:type="dcterms:W3CDTF">2021-12-02T12:05:02Z</dcterms:modified>
</cp:coreProperties>
</file>